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GeoMasin\Documents\Fencing\Collegiate\NCAA\Championships 2014\"/>
    </mc:Choice>
  </mc:AlternateContent>
  <bookViews>
    <workbookView xWindow="0" yWindow="0" windowWidth="28800" windowHeight="14235" tabRatio="631" activeTab="7"/>
  </bookViews>
  <sheets>
    <sheet name="ME" sheetId="4" r:id="rId1"/>
    <sheet name="MF" sheetId="5" r:id="rId2"/>
    <sheet name="MS" sheetId="6" r:id="rId3"/>
    <sheet name="WE" sheetId="1" r:id="rId4"/>
    <sheet name="WF" sheetId="2" r:id="rId5"/>
    <sheet name="WS" sheetId="3" r:id="rId6"/>
    <sheet name="Allocations" sheetId="7" r:id="rId7"/>
    <sheet name="Potential Q" sheetId="8" r:id="rId8"/>
  </sheets>
  <definedNames>
    <definedName name="_xlnm.Print_Area" localSheetId="0">ME!$A$1:$J$41</definedName>
    <definedName name="_xlnm.Print_Area" localSheetId="1">MF!$B$1:$J$44</definedName>
    <definedName name="_xlnm.Print_Area" localSheetId="2">MS!$A$1:$J$37</definedName>
    <definedName name="_xlnm.Print_Area" localSheetId="3">WE!$A$1:$J$50</definedName>
    <definedName name="_xlnm.Print_Area" localSheetId="4">WF!$A$1:$J$47</definedName>
    <definedName name="_xlnm.Print_Area" localSheetId="5">WS!$A$1:$J$50</definedName>
  </definedNames>
  <calcPr calcId="152511" concurrentCalc="0"/>
</workbook>
</file>

<file path=xl/calcChain.xml><?xml version="1.0" encoding="utf-8"?>
<calcChain xmlns="http://schemas.openxmlformats.org/spreadsheetml/2006/main">
  <c r="A27" i="8" l="1"/>
  <c r="G3" i="3"/>
  <c r="G4" i="3"/>
  <c r="G5" i="3"/>
  <c r="G10" i="3"/>
  <c r="G6" i="3"/>
  <c r="G13" i="3"/>
  <c r="G9" i="3"/>
  <c r="G11" i="3"/>
  <c r="G7" i="3"/>
  <c r="G8" i="3"/>
  <c r="G14" i="3"/>
  <c r="G20" i="3"/>
  <c r="G12" i="3"/>
  <c r="G16" i="3"/>
  <c r="G24" i="3"/>
  <c r="G21" i="3"/>
  <c r="G27" i="3"/>
  <c r="G23" i="3"/>
  <c r="G18" i="3"/>
  <c r="G31" i="3"/>
  <c r="G29" i="3"/>
  <c r="G15" i="3"/>
  <c r="G22" i="3"/>
  <c r="G33" i="3"/>
  <c r="G25" i="3"/>
  <c r="G17" i="3"/>
  <c r="G28" i="3"/>
  <c r="G32" i="3"/>
  <c r="G30" i="3"/>
  <c r="G37" i="3"/>
  <c r="G26" i="3"/>
  <c r="G19" i="3"/>
  <c r="G36" i="3"/>
  <c r="G40" i="3"/>
  <c r="G42" i="3"/>
  <c r="G38" i="3"/>
  <c r="G35" i="3"/>
  <c r="G43" i="3"/>
  <c r="G39" i="3"/>
  <c r="G46" i="3"/>
  <c r="G34" i="3"/>
  <c r="G41" i="3"/>
  <c r="G45" i="3"/>
  <c r="G44" i="3"/>
  <c r="G48" i="3"/>
  <c r="G47" i="3"/>
  <c r="G49" i="3"/>
  <c r="G50" i="3"/>
  <c r="E3" i="3"/>
  <c r="E4" i="3"/>
  <c r="E5" i="3"/>
  <c r="E10" i="3"/>
  <c r="E6" i="3"/>
  <c r="E13" i="3"/>
  <c r="E9" i="3"/>
  <c r="E11" i="3"/>
  <c r="E7" i="3"/>
  <c r="E8" i="3"/>
  <c r="E14" i="3"/>
  <c r="E20" i="3"/>
  <c r="E12" i="3"/>
  <c r="E16" i="3"/>
  <c r="E24" i="3"/>
  <c r="E21" i="3"/>
  <c r="E27" i="3"/>
  <c r="E23" i="3"/>
  <c r="E18" i="3"/>
  <c r="E31" i="3"/>
  <c r="E29" i="3"/>
  <c r="E15" i="3"/>
  <c r="E22" i="3"/>
  <c r="E33" i="3"/>
  <c r="E25" i="3"/>
  <c r="E17" i="3"/>
  <c r="E28" i="3"/>
  <c r="E32" i="3"/>
  <c r="E30" i="3"/>
  <c r="E37" i="3"/>
  <c r="E26" i="3"/>
  <c r="E19" i="3"/>
  <c r="E36" i="3"/>
  <c r="E40" i="3"/>
  <c r="E42" i="3"/>
  <c r="E38" i="3"/>
  <c r="E35" i="3"/>
  <c r="E43" i="3"/>
  <c r="E39" i="3"/>
  <c r="E46" i="3"/>
  <c r="E34" i="3"/>
  <c r="E41" i="3"/>
  <c r="E45" i="3"/>
  <c r="E44" i="3"/>
  <c r="E48" i="3"/>
  <c r="E47" i="3"/>
  <c r="E49" i="3"/>
  <c r="E50" i="3"/>
  <c r="G3" i="2"/>
  <c r="G4" i="2"/>
  <c r="G7" i="2"/>
  <c r="G5" i="2"/>
  <c r="G10" i="2"/>
  <c r="G8" i="2"/>
  <c r="G15" i="2"/>
  <c r="G12" i="2"/>
  <c r="G14" i="2"/>
  <c r="G6" i="2"/>
  <c r="G11" i="2"/>
  <c r="G13" i="2"/>
  <c r="G16" i="2"/>
  <c r="G9" i="2"/>
  <c r="G17" i="2"/>
  <c r="G18" i="2"/>
  <c r="G19" i="2"/>
  <c r="G24" i="2"/>
  <c r="G28" i="2"/>
  <c r="G21" i="2"/>
  <c r="G20" i="2"/>
  <c r="G26" i="2"/>
  <c r="G23" i="2"/>
  <c r="G29" i="2"/>
  <c r="G34" i="2"/>
  <c r="G41" i="2"/>
  <c r="G27" i="2"/>
  <c r="G31" i="2"/>
  <c r="G36" i="2"/>
  <c r="G22" i="2"/>
  <c r="G35" i="2"/>
  <c r="G25" i="2"/>
  <c r="G33" i="2"/>
  <c r="G32" i="2"/>
  <c r="G37" i="2"/>
  <c r="G39" i="2"/>
  <c r="G38" i="2"/>
  <c r="G44" i="2"/>
  <c r="G30" i="2"/>
  <c r="G40" i="2"/>
  <c r="G43" i="2"/>
  <c r="G45" i="2"/>
  <c r="G42" i="2"/>
  <c r="G46" i="2"/>
  <c r="G47" i="2"/>
  <c r="E3" i="2"/>
  <c r="E4" i="2"/>
  <c r="E7" i="2"/>
  <c r="E5" i="2"/>
  <c r="E10" i="2"/>
  <c r="E8" i="2"/>
  <c r="E15" i="2"/>
  <c r="E12" i="2"/>
  <c r="E14" i="2"/>
  <c r="E6" i="2"/>
  <c r="E11" i="2"/>
  <c r="E13" i="2"/>
  <c r="E16" i="2"/>
  <c r="E9" i="2"/>
  <c r="E17" i="2"/>
  <c r="E18" i="2"/>
  <c r="E19" i="2"/>
  <c r="E24" i="2"/>
  <c r="E28" i="2"/>
  <c r="E21" i="2"/>
  <c r="E20" i="2"/>
  <c r="E26" i="2"/>
  <c r="E23" i="2"/>
  <c r="E29" i="2"/>
  <c r="E34" i="2"/>
  <c r="E41" i="2"/>
  <c r="E27" i="2"/>
  <c r="E31" i="2"/>
  <c r="E36" i="2"/>
  <c r="E22" i="2"/>
  <c r="E35" i="2"/>
  <c r="E25" i="2"/>
  <c r="E33" i="2"/>
  <c r="E32" i="2"/>
  <c r="E37" i="2"/>
  <c r="E39" i="2"/>
  <c r="E38" i="2"/>
  <c r="E44" i="2"/>
  <c r="E30" i="2"/>
  <c r="E40" i="2"/>
  <c r="E43" i="2"/>
  <c r="E45" i="2"/>
  <c r="E42" i="2"/>
  <c r="E46" i="2"/>
  <c r="E47" i="2"/>
  <c r="G5" i="1"/>
  <c r="G2" i="1"/>
  <c r="G3" i="1"/>
  <c r="G8" i="1"/>
  <c r="G10" i="1"/>
  <c r="G4" i="1"/>
  <c r="G7" i="1"/>
  <c r="G12" i="1"/>
  <c r="G9" i="1"/>
  <c r="G11" i="1"/>
  <c r="G17" i="1"/>
  <c r="G27" i="1"/>
  <c r="G21" i="1"/>
  <c r="G19" i="1"/>
  <c r="G14" i="1"/>
  <c r="G18" i="1"/>
  <c r="G13" i="1"/>
  <c r="G15" i="1"/>
  <c r="G22" i="1"/>
  <c r="G23" i="1"/>
  <c r="G33" i="1"/>
  <c r="G26" i="1"/>
  <c r="G28" i="1"/>
  <c r="G16" i="1"/>
  <c r="G29" i="1"/>
  <c r="G35" i="1"/>
  <c r="G30" i="1"/>
  <c r="G20" i="1"/>
  <c r="G24" i="1"/>
  <c r="G41" i="1"/>
  <c r="G25" i="1"/>
  <c r="G31" i="1"/>
  <c r="G36" i="1"/>
  <c r="G32" i="1"/>
  <c r="G42" i="1"/>
  <c r="G40" i="1"/>
  <c r="G37" i="1"/>
  <c r="G34" i="1"/>
  <c r="G39" i="1"/>
  <c r="G44" i="1"/>
  <c r="G46" i="1"/>
  <c r="G48" i="1"/>
  <c r="G38" i="1"/>
  <c r="G43" i="1"/>
  <c r="G47" i="1"/>
  <c r="G50" i="1"/>
  <c r="G49" i="1"/>
  <c r="G45" i="1"/>
  <c r="E5" i="1"/>
  <c r="E2" i="1"/>
  <c r="E3" i="1"/>
  <c r="E8" i="1"/>
  <c r="E10" i="1"/>
  <c r="E4" i="1"/>
  <c r="E7" i="1"/>
  <c r="E12" i="1"/>
  <c r="E9" i="1"/>
  <c r="E11" i="1"/>
  <c r="E17" i="1"/>
  <c r="E27" i="1"/>
  <c r="E21" i="1"/>
  <c r="E19" i="1"/>
  <c r="E14" i="1"/>
  <c r="E18" i="1"/>
  <c r="E13" i="1"/>
  <c r="E15" i="1"/>
  <c r="E22" i="1"/>
  <c r="E23" i="1"/>
  <c r="E33" i="1"/>
  <c r="E26" i="1"/>
  <c r="E28" i="1"/>
  <c r="E16" i="1"/>
  <c r="E29" i="1"/>
  <c r="E35" i="1"/>
  <c r="E30" i="1"/>
  <c r="E20" i="1"/>
  <c r="E24" i="1"/>
  <c r="E41" i="1"/>
  <c r="E25" i="1"/>
  <c r="E31" i="1"/>
  <c r="E36" i="1"/>
  <c r="E32" i="1"/>
  <c r="E42" i="1"/>
  <c r="E40" i="1"/>
  <c r="E37" i="1"/>
  <c r="E34" i="1"/>
  <c r="E39" i="1"/>
  <c r="E44" i="1"/>
  <c r="E46" i="1"/>
  <c r="E48" i="1"/>
  <c r="E38" i="1"/>
  <c r="E43" i="1"/>
  <c r="E47" i="1"/>
  <c r="E50" i="1"/>
  <c r="E49" i="1"/>
  <c r="E45" i="1"/>
  <c r="G3" i="6"/>
  <c r="G2" i="6"/>
  <c r="G5" i="6"/>
  <c r="G12" i="6"/>
  <c r="G7" i="6"/>
  <c r="G11" i="6"/>
  <c r="G6" i="6"/>
  <c r="G10" i="6"/>
  <c r="G8" i="6"/>
  <c r="G9" i="6"/>
  <c r="G19" i="6"/>
  <c r="G18" i="6"/>
  <c r="G14" i="6"/>
  <c r="G13" i="6"/>
  <c r="G23" i="6"/>
  <c r="G15" i="6"/>
  <c r="G17" i="6"/>
  <c r="G27" i="6"/>
  <c r="G16" i="6"/>
  <c r="G20" i="6"/>
  <c r="G30" i="6"/>
  <c r="G21" i="6"/>
  <c r="G26" i="6"/>
  <c r="G29" i="6"/>
  <c r="G28" i="6"/>
  <c r="G24" i="6"/>
  <c r="G25" i="6"/>
  <c r="G22" i="6"/>
  <c r="G33" i="6"/>
  <c r="G32" i="6"/>
  <c r="G31" i="6"/>
  <c r="G34" i="6"/>
  <c r="G35" i="6"/>
  <c r="G36" i="6"/>
  <c r="G37" i="6"/>
  <c r="E3" i="6"/>
  <c r="E2" i="6"/>
  <c r="E5" i="6"/>
  <c r="E12" i="6"/>
  <c r="E7" i="6"/>
  <c r="E11" i="6"/>
  <c r="E6" i="6"/>
  <c r="E10" i="6"/>
  <c r="E8" i="6"/>
  <c r="E9" i="6"/>
  <c r="E19" i="6"/>
  <c r="E18" i="6"/>
  <c r="E14" i="6"/>
  <c r="E13" i="6"/>
  <c r="E23" i="6"/>
  <c r="E15" i="6"/>
  <c r="E17" i="6"/>
  <c r="E27" i="6"/>
  <c r="E16" i="6"/>
  <c r="E20" i="6"/>
  <c r="E30" i="6"/>
  <c r="E21" i="6"/>
  <c r="E26" i="6"/>
  <c r="E29" i="6"/>
  <c r="E28" i="6"/>
  <c r="E24" i="6"/>
  <c r="E25" i="6"/>
  <c r="E22" i="6"/>
  <c r="E33" i="6"/>
  <c r="E32" i="6"/>
  <c r="E31" i="6"/>
  <c r="E34" i="6"/>
  <c r="E35" i="6"/>
  <c r="E36" i="6"/>
  <c r="E37" i="6"/>
  <c r="G2" i="5"/>
  <c r="G5" i="5"/>
  <c r="G3" i="5"/>
  <c r="G13" i="5"/>
  <c r="G7" i="5"/>
  <c r="G12" i="5"/>
  <c r="G8" i="5"/>
  <c r="G6" i="5"/>
  <c r="G23" i="5"/>
  <c r="G11" i="5"/>
  <c r="G10" i="5"/>
  <c r="G27" i="5"/>
  <c r="G19" i="5"/>
  <c r="G9" i="5"/>
  <c r="G25" i="5"/>
  <c r="G15" i="5"/>
  <c r="G16" i="5"/>
  <c r="G17" i="5"/>
  <c r="G14" i="5"/>
  <c r="G29" i="5"/>
  <c r="G26" i="5"/>
  <c r="G24" i="5"/>
  <c r="G22" i="5"/>
  <c r="G21" i="5"/>
  <c r="G28" i="5"/>
  <c r="G20" i="5"/>
  <c r="G33" i="5"/>
  <c r="G31" i="5"/>
  <c r="G18" i="5"/>
  <c r="G36" i="5"/>
  <c r="G32" i="5"/>
  <c r="G34" i="5"/>
  <c r="G35" i="5"/>
  <c r="G30" i="5"/>
  <c r="G37" i="5"/>
  <c r="G38" i="5"/>
  <c r="G39" i="5"/>
  <c r="G40" i="5"/>
  <c r="G41" i="5"/>
  <c r="G42" i="5"/>
  <c r="G43" i="5"/>
  <c r="G44" i="5"/>
  <c r="E2" i="5"/>
  <c r="E5" i="5"/>
  <c r="E3" i="5"/>
  <c r="E13" i="5"/>
  <c r="E7" i="5"/>
  <c r="E12" i="5"/>
  <c r="E8" i="5"/>
  <c r="E6" i="5"/>
  <c r="E23" i="5"/>
  <c r="E11" i="5"/>
  <c r="E10" i="5"/>
  <c r="E27" i="5"/>
  <c r="E19" i="5"/>
  <c r="E9" i="5"/>
  <c r="E25" i="5"/>
  <c r="E15" i="5"/>
  <c r="E16" i="5"/>
  <c r="E17" i="5"/>
  <c r="E14" i="5"/>
  <c r="E29" i="5"/>
  <c r="E26" i="5"/>
  <c r="E24" i="5"/>
  <c r="E22" i="5"/>
  <c r="E21" i="5"/>
  <c r="E28" i="5"/>
  <c r="E20" i="5"/>
  <c r="E33" i="5"/>
  <c r="E31" i="5"/>
  <c r="E18" i="5"/>
  <c r="E36" i="5"/>
  <c r="E32" i="5"/>
  <c r="E34" i="5"/>
  <c r="E35" i="5"/>
  <c r="E30" i="5"/>
  <c r="E37" i="5"/>
  <c r="E38" i="5"/>
  <c r="E39" i="5"/>
  <c r="E40" i="5"/>
  <c r="E41" i="5"/>
  <c r="E42" i="5"/>
  <c r="E43" i="5"/>
  <c r="E44" i="5"/>
  <c r="G7" i="4"/>
  <c r="G2" i="4"/>
  <c r="G5" i="4"/>
  <c r="G9" i="4"/>
  <c r="G3" i="4"/>
  <c r="G11" i="4"/>
  <c r="G14" i="4"/>
  <c r="G6" i="4"/>
  <c r="G4" i="4"/>
  <c r="G13" i="4"/>
  <c r="G16" i="4"/>
  <c r="G10" i="4"/>
  <c r="G12" i="4"/>
  <c r="G18" i="4"/>
  <c r="G23" i="4"/>
  <c r="G25" i="4"/>
  <c r="G26" i="4"/>
  <c r="G21" i="4"/>
  <c r="G15" i="4"/>
  <c r="G17" i="4"/>
  <c r="G20" i="4"/>
  <c r="G29" i="4"/>
  <c r="G30" i="4"/>
  <c r="G22" i="4"/>
  <c r="G19" i="4"/>
  <c r="G28" i="4"/>
  <c r="G34" i="4"/>
  <c r="G24" i="4"/>
  <c r="G31" i="4"/>
  <c r="G27" i="4"/>
  <c r="G33" i="4"/>
  <c r="G32" i="4"/>
  <c r="G36" i="4"/>
  <c r="G37" i="4"/>
  <c r="G35" i="4"/>
  <c r="G38" i="4"/>
  <c r="G39" i="4"/>
  <c r="G40" i="4"/>
  <c r="G41" i="4"/>
  <c r="E7" i="4"/>
  <c r="E2" i="4"/>
  <c r="E5" i="4"/>
  <c r="E9" i="4"/>
  <c r="E3" i="4"/>
  <c r="E11" i="4"/>
  <c r="E14" i="4"/>
  <c r="E6" i="4"/>
  <c r="E4" i="4"/>
  <c r="E13" i="4"/>
  <c r="E16" i="4"/>
  <c r="E10" i="4"/>
  <c r="E12" i="4"/>
  <c r="E18" i="4"/>
  <c r="E23" i="4"/>
  <c r="E25" i="4"/>
  <c r="E26" i="4"/>
  <c r="E21" i="4"/>
  <c r="E15" i="4"/>
  <c r="E17" i="4"/>
  <c r="E20" i="4"/>
  <c r="E29" i="4"/>
  <c r="E30" i="4"/>
  <c r="E22" i="4"/>
  <c r="E19" i="4"/>
  <c r="E28" i="4"/>
  <c r="E34" i="4"/>
  <c r="E24" i="4"/>
  <c r="E31" i="4"/>
  <c r="E27" i="4"/>
  <c r="E33" i="4"/>
  <c r="E32" i="4"/>
  <c r="E36" i="4"/>
  <c r="E37" i="4"/>
  <c r="E35" i="4"/>
  <c r="E38" i="4"/>
  <c r="E39" i="4"/>
  <c r="E40" i="4"/>
  <c r="E41" i="4"/>
  <c r="G2" i="3"/>
  <c r="G2" i="2"/>
  <c r="G6" i="1"/>
  <c r="G4" i="6"/>
  <c r="G4" i="5"/>
  <c r="G8" i="4"/>
  <c r="E2" i="3"/>
  <c r="E2" i="2"/>
  <c r="E6" i="1"/>
  <c r="E4" i="6"/>
  <c r="E4" i="5"/>
  <c r="E8" i="4"/>
  <c r="H44" i="3"/>
  <c r="H48" i="3"/>
  <c r="G52" i="3"/>
  <c r="G49" i="2"/>
  <c r="G52" i="1"/>
  <c r="G39" i="6"/>
  <c r="G43" i="4"/>
  <c r="H41" i="4"/>
  <c r="G46" i="5"/>
  <c r="H43" i="5"/>
  <c r="H44" i="5"/>
  <c r="H18" i="5"/>
  <c r="H41" i="3"/>
  <c r="H45" i="3"/>
  <c r="H47" i="3"/>
  <c r="H49" i="3"/>
  <c r="H50" i="3"/>
  <c r="H41" i="5"/>
  <c r="H42" i="5"/>
  <c r="H38" i="4"/>
  <c r="H40" i="4"/>
  <c r="H28" i="6"/>
  <c r="H26" i="6"/>
  <c r="H43" i="1"/>
  <c r="H40" i="3"/>
  <c r="H27" i="6"/>
  <c r="H48" i="1"/>
  <c r="H30" i="5"/>
  <c r="H36" i="5"/>
  <c r="H39" i="5"/>
  <c r="H37" i="4"/>
  <c r="H46" i="1"/>
  <c r="H34" i="5"/>
  <c r="H44" i="1"/>
  <c r="H50" i="1"/>
  <c r="H37" i="1"/>
  <c r="H47" i="1"/>
  <c r="H38" i="1"/>
  <c r="H37" i="6"/>
  <c r="H49" i="1"/>
  <c r="H35" i="4"/>
  <c r="H32" i="2"/>
  <c r="H46" i="2"/>
  <c r="H37" i="2"/>
  <c r="H30" i="2"/>
  <c r="H45" i="2"/>
  <c r="H43" i="2"/>
  <c r="H33" i="2"/>
  <c r="H40" i="2"/>
  <c r="H44" i="2"/>
  <c r="H47" i="2"/>
  <c r="H38" i="2"/>
  <c r="H42" i="2"/>
  <c r="H39" i="2"/>
  <c r="H43" i="3"/>
  <c r="H46" i="3"/>
  <c r="H39" i="3"/>
  <c r="H35" i="3"/>
  <c r="H34" i="3"/>
  <c r="H45" i="1"/>
  <c r="H39" i="1"/>
  <c r="H34" i="6"/>
  <c r="H38" i="5"/>
  <c r="H37" i="5"/>
  <c r="H36" i="4"/>
  <c r="H32" i="4"/>
  <c r="H33" i="4"/>
  <c r="H27" i="4"/>
  <c r="H39" i="4"/>
  <c r="H31" i="6"/>
  <c r="H36" i="6"/>
  <c r="H35" i="6"/>
  <c r="H40" i="5"/>
  <c r="H2" i="5"/>
  <c r="H19" i="5"/>
  <c r="H22" i="5"/>
  <c r="H7" i="6"/>
  <c r="H13" i="6"/>
  <c r="H7" i="2"/>
  <c r="H20" i="2"/>
  <c r="H36" i="2"/>
  <c r="H31" i="4"/>
  <c r="H17" i="5"/>
  <c r="H16" i="3"/>
  <c r="H8" i="3"/>
  <c r="H19" i="2"/>
  <c r="H5" i="2"/>
  <c r="H10" i="2"/>
  <c r="H2" i="2"/>
  <c r="H15" i="2"/>
  <c r="H11" i="2"/>
  <c r="H28" i="2"/>
  <c r="H26" i="2"/>
  <c r="H23" i="2"/>
  <c r="H18" i="2"/>
  <c r="H31" i="2"/>
  <c r="H9" i="2"/>
  <c r="H27" i="2"/>
  <c r="H22" i="2"/>
  <c r="H6" i="2"/>
  <c r="H3" i="2"/>
  <c r="H34" i="2"/>
  <c r="H25" i="2"/>
  <c r="H24" i="2"/>
  <c r="H29" i="2"/>
  <c r="H17" i="2"/>
  <c r="H14" i="2"/>
  <c r="H13" i="2"/>
  <c r="H12" i="2"/>
  <c r="H21" i="2"/>
  <c r="H4" i="2"/>
  <c r="H35" i="2"/>
  <c r="H8" i="2"/>
  <c r="H41" i="2"/>
  <c r="H16" i="2"/>
  <c r="H27" i="3"/>
  <c r="H4" i="3"/>
  <c r="H42" i="3"/>
  <c r="H24" i="3"/>
  <c r="H10" i="3"/>
  <c r="H19" i="3"/>
  <c r="H18" i="3"/>
  <c r="H20" i="3"/>
  <c r="H5" i="3"/>
  <c r="H31" i="3"/>
  <c r="H17" i="3"/>
  <c r="H33" i="3"/>
  <c r="H37" i="3"/>
  <c r="H9" i="3"/>
  <c r="H32" i="3"/>
  <c r="H7" i="3"/>
  <c r="H15" i="3"/>
  <c r="H23" i="3"/>
  <c r="H26" i="3"/>
  <c r="H11" i="3"/>
  <c r="H36" i="3"/>
  <c r="H2" i="3"/>
  <c r="H21" i="3"/>
  <c r="H6" i="3"/>
  <c r="H28" i="3"/>
  <c r="H25" i="3"/>
  <c r="H29" i="3"/>
  <c r="H38" i="3"/>
  <c r="H30" i="3"/>
  <c r="H22" i="3"/>
  <c r="H12" i="3"/>
  <c r="H3" i="3"/>
  <c r="H14" i="3"/>
  <c r="H13" i="3"/>
  <c r="H30" i="1"/>
  <c r="H5" i="1"/>
  <c r="H3" i="1"/>
  <c r="H42" i="1"/>
  <c r="H24" i="1"/>
  <c r="H32" i="1"/>
  <c r="H33" i="1"/>
  <c r="H18" i="1"/>
  <c r="H8" i="1"/>
  <c r="H29" i="1"/>
  <c r="H13" i="1"/>
  <c r="H27" i="1"/>
  <c r="H2" i="1"/>
  <c r="H14" i="1"/>
  <c r="H4" i="1"/>
  <c r="H15" i="1"/>
  <c r="H7" i="1"/>
  <c r="H41" i="1"/>
  <c r="H16" i="1"/>
  <c r="H26" i="1"/>
  <c r="H40" i="1"/>
  <c r="H23" i="1"/>
  <c r="H25" i="1"/>
  <c r="H35" i="1"/>
  <c r="H11" i="1"/>
  <c r="H34" i="1"/>
  <c r="H20" i="1"/>
  <c r="H21" i="1"/>
  <c r="H19" i="1"/>
  <c r="H12" i="1"/>
  <c r="H22" i="1"/>
  <c r="H10" i="1"/>
  <c r="H6" i="1"/>
  <c r="H17" i="1"/>
  <c r="H36" i="1"/>
  <c r="H28" i="1"/>
  <c r="H9" i="1"/>
  <c r="H31" i="1"/>
  <c r="H33" i="6"/>
  <c r="H29" i="6"/>
  <c r="H8" i="6"/>
  <c r="H14" i="6"/>
  <c r="H15" i="6"/>
  <c r="H9" i="6"/>
  <c r="H17" i="6"/>
  <c r="H21" i="6"/>
  <c r="H4" i="6"/>
  <c r="H6" i="6"/>
  <c r="H30" i="6"/>
  <c r="H5" i="6"/>
  <c r="H32" i="6"/>
  <c r="H20" i="6"/>
  <c r="H18" i="6"/>
  <c r="H2" i="6"/>
  <c r="H12" i="6"/>
  <c r="H22" i="6"/>
  <c r="H25" i="6"/>
  <c r="H16" i="6"/>
  <c r="H11" i="6"/>
  <c r="H10" i="6"/>
  <c r="H3" i="6"/>
  <c r="H24" i="6"/>
  <c r="H19" i="6"/>
  <c r="H23" i="6"/>
  <c r="H14" i="4"/>
  <c r="H2" i="4"/>
  <c r="H25" i="4"/>
  <c r="H34" i="4"/>
  <c r="H20" i="4"/>
  <c r="H24" i="4"/>
  <c r="H17" i="4"/>
  <c r="H5" i="4"/>
  <c r="H10" i="4"/>
  <c r="H3" i="4"/>
  <c r="H22" i="4"/>
  <c r="H26" i="4"/>
  <c r="H29" i="4"/>
  <c r="H19" i="4"/>
  <c r="H4" i="4"/>
  <c r="H30" i="4"/>
  <c r="H16" i="4"/>
  <c r="H8" i="4"/>
  <c r="H23" i="4"/>
  <c r="H12" i="4"/>
  <c r="H9" i="4"/>
  <c r="H6" i="4"/>
  <c r="H21" i="4"/>
  <c r="H13" i="4"/>
  <c r="H28" i="4"/>
  <c r="H11" i="4"/>
  <c r="H7" i="4"/>
  <c r="H15" i="4"/>
  <c r="H18" i="4"/>
  <c r="H15" i="5"/>
  <c r="H24" i="5"/>
  <c r="H27" i="5"/>
  <c r="H4" i="5"/>
  <c r="H35" i="5"/>
  <c r="H21" i="5"/>
  <c r="H31" i="5"/>
  <c r="H20" i="5"/>
  <c r="H25" i="5"/>
  <c r="H5" i="5"/>
  <c r="H32" i="5"/>
  <c r="H23" i="5"/>
  <c r="H29" i="5"/>
  <c r="H11" i="5"/>
  <c r="H9" i="5"/>
  <c r="H8" i="5"/>
  <c r="H3" i="5"/>
  <c r="H28" i="5"/>
  <c r="H6" i="5"/>
  <c r="H16" i="5"/>
  <c r="H13" i="5"/>
  <c r="H33" i="5"/>
  <c r="H12" i="5"/>
  <c r="H26" i="5"/>
  <c r="H14" i="5"/>
  <c r="H7" i="5"/>
  <c r="H10" i="5"/>
</calcChain>
</file>

<file path=xl/sharedStrings.xml><?xml version="1.0" encoding="utf-8"?>
<sst xmlns="http://schemas.openxmlformats.org/spreadsheetml/2006/main" count="773" uniqueCount="407">
  <si>
    <t>FSF</t>
  </si>
  <si>
    <t>Boston College</t>
  </si>
  <si>
    <t>Name</t>
    <phoneticPr fontId="4" type="noConversion"/>
  </si>
  <si>
    <t>School</t>
    <phoneticPr fontId="4" type="noConversion"/>
  </si>
  <si>
    <t>WE</t>
  </si>
  <si>
    <t>WS</t>
  </si>
  <si>
    <t>WF</t>
  </si>
  <si>
    <t>MF</t>
  </si>
  <si>
    <t>MS</t>
  </si>
  <si>
    <t>ME</t>
  </si>
  <si>
    <t>Place</t>
  </si>
  <si>
    <t>Total</t>
  </si>
  <si>
    <t>Harvard University</t>
  </si>
  <si>
    <t>Yale University</t>
  </si>
  <si>
    <t>Brown University</t>
  </si>
  <si>
    <t>Vassar College</t>
  </si>
  <si>
    <t>Brandeis University</t>
  </si>
  <si>
    <t>New York University</t>
  </si>
  <si>
    <t>Cornell University</t>
  </si>
  <si>
    <t>Tufts University</t>
  </si>
  <si>
    <t>Wellesley College</t>
  </si>
  <si>
    <t>MAS</t>
  </si>
  <si>
    <t>MW</t>
  </si>
  <si>
    <t>NE</t>
  </si>
  <si>
    <t>W</t>
  </si>
  <si>
    <t>RFSF</t>
  </si>
  <si>
    <t>PF</t>
  </si>
  <si>
    <t>MIT</t>
  </si>
  <si>
    <t>Yeshiva University</t>
  </si>
  <si>
    <t>Hunter College</t>
  </si>
  <si>
    <t>Columbia-Barnard</t>
  </si>
  <si>
    <t>Ro, Brian</t>
  </si>
  <si>
    <t>Hoyle, Jake</t>
  </si>
  <si>
    <t>Jones, Simon</t>
  </si>
  <si>
    <t>Schumacher, Cooper</t>
  </si>
  <si>
    <t>Eldeib, Alexander</t>
  </si>
  <si>
    <t>Rafidi, Joseph</t>
  </si>
  <si>
    <t>Clark, Charles</t>
  </si>
  <si>
    <t>Shepard, Trevor</t>
  </si>
  <si>
    <t>Karyuchenko, Yevgeniy</t>
  </si>
  <si>
    <t>Wan, Justin</t>
  </si>
  <si>
    <t>Jacovino, Jonathan</t>
  </si>
  <si>
    <t>Cohen, Peter</t>
  </si>
  <si>
    <t>Raynis, Mike</t>
  </si>
  <si>
    <t>Simko, Nicolas</t>
  </si>
  <si>
    <t>Mappin-Kasirer, Benjamin</t>
  </si>
  <si>
    <t>Cramerus, John</t>
  </si>
  <si>
    <t>Judd, Sam</t>
  </si>
  <si>
    <t>Gueltrini, Giulio</t>
  </si>
  <si>
    <t>Saunders, Cornelius</t>
  </si>
  <si>
    <t>White, Kristopher</t>
  </si>
  <si>
    <t>Cheian, Dinis</t>
  </si>
  <si>
    <t>Feingirsch, Ari</t>
  </si>
  <si>
    <t>Yoon, Seungwon (James)</t>
  </si>
  <si>
    <t>Hearne, Tom</t>
  </si>
  <si>
    <t>McDonald, Benjamin</t>
  </si>
  <si>
    <t>Farley, Ryan</t>
  </si>
  <si>
    <t>Kwon, Justin</t>
  </si>
  <si>
    <t>Almerini, Kevin</t>
  </si>
  <si>
    <t>Cavazos, Enrique</t>
  </si>
  <si>
    <t>Accardi, Evan</t>
  </si>
  <si>
    <t>Musto, Anthony</t>
  </si>
  <si>
    <t>Dammann, Jackson</t>
  </si>
  <si>
    <t>Chan, Marcus</t>
  </si>
  <si>
    <t>Ferraiolo, James</t>
  </si>
  <si>
    <t>Tasker, Nikhil</t>
  </si>
  <si>
    <t>Maiocco, Roberto</t>
  </si>
  <si>
    <t>Rosenberg, Mark</t>
  </si>
  <si>
    <t>Nelson-Epstein, Dylan</t>
  </si>
  <si>
    <t>Silber, Jacob</t>
  </si>
  <si>
    <t>St. John's</t>
  </si>
  <si>
    <t>Sacred Heart</t>
  </si>
  <si>
    <t>Mathieu, Adam</t>
  </si>
  <si>
    <t>Woo, Michael</t>
  </si>
  <si>
    <t>Caporizzi, Michele</t>
  </si>
  <si>
    <t>Blitzer, Max</t>
  </si>
  <si>
    <t>Johnston, Drew</t>
  </si>
  <si>
    <t>Chang, Jerry</t>
  </si>
  <si>
    <t>Vastola, Christian</t>
  </si>
  <si>
    <t>Bergman, Harrison</t>
  </si>
  <si>
    <t>Kaneshige, Brian</t>
  </si>
  <si>
    <t>Weiss, Barrett</t>
  </si>
  <si>
    <t>Berman, Noah</t>
  </si>
  <si>
    <t>Stein, Jacob</t>
  </si>
  <si>
    <t>Kennedy, Kyle</t>
  </si>
  <si>
    <t>Holmes, Andrew</t>
  </si>
  <si>
    <t>Schenkel, Eli</t>
  </si>
  <si>
    <t>Curioso, Wilfred</t>
  </si>
  <si>
    <t>Cardillo, Julian</t>
  </si>
  <si>
    <t>Broughton, James</t>
  </si>
  <si>
    <t>Lin, Lucas</t>
  </si>
  <si>
    <t>Popkin, David</t>
  </si>
  <si>
    <t>Ishizuka, Jin</t>
  </si>
  <si>
    <t>Wang, Brian</t>
  </si>
  <si>
    <t>Levy, Ethan</t>
  </si>
  <si>
    <t>Harwood, Alexander</t>
  </si>
  <si>
    <t>Grill, Joshua</t>
  </si>
  <si>
    <t>Steinschneider, Matthew</t>
  </si>
  <si>
    <t>Lee, Hanmin</t>
  </si>
  <si>
    <t>Grazian, Len</t>
  </si>
  <si>
    <t>McKinney, Christopher</t>
  </si>
  <si>
    <t>Robinson, Scott</t>
  </si>
  <si>
    <t>Iverson, Robert</t>
  </si>
  <si>
    <t>Wetzel, Peter</t>
  </si>
  <si>
    <t>Siy, Rory</t>
  </si>
  <si>
    <t>Turner, James</t>
  </si>
  <si>
    <t>Faicco, Joseph</t>
  </si>
  <si>
    <t>Wyrobnik, David</t>
  </si>
  <si>
    <t>Artis, Trequan</t>
  </si>
  <si>
    <t>Gustafson, David</t>
  </si>
  <si>
    <t>Zaccheo, Giovanni</t>
  </si>
  <si>
    <t>Massaly, Alkaya</t>
  </si>
  <si>
    <t>Loss, Geoffrey</t>
  </si>
  <si>
    <t>Ryjik, Alexander</t>
  </si>
  <si>
    <t>Sydorenko, Roman</t>
  </si>
  <si>
    <t>Valkai, Ferenc</t>
  </si>
  <si>
    <t>O'Brien, Duncan</t>
  </si>
  <si>
    <t>Spear, William</t>
  </si>
  <si>
    <t>Arzoian, Eric</t>
  </si>
  <si>
    <t>Mandel, Adam</t>
  </si>
  <si>
    <t>O'Cinneide, Hugh</t>
  </si>
  <si>
    <t>Kelly, Andrew</t>
  </si>
  <si>
    <t>Ahn, Christopher</t>
  </si>
  <si>
    <t>Lin, Benjamin</t>
  </si>
  <si>
    <t>Palabrica, Alejandro</t>
  </si>
  <si>
    <t>Srere, Reed</t>
  </si>
  <si>
    <t>Izadmehr, Ehsan</t>
  </si>
  <si>
    <t>Gerrity, Thomas</t>
  </si>
  <si>
    <t>Deak, Nicholas</t>
  </si>
  <si>
    <t>Burgunder, Quinten</t>
  </si>
  <si>
    <t>Dukhvalov, Denis</t>
  </si>
  <si>
    <t>Loft, Ben</t>
  </si>
  <si>
    <t>Milone, Schuyler</t>
  </si>
  <si>
    <t>Xu, Jerry</t>
  </si>
  <si>
    <t>Arden, John</t>
  </si>
  <si>
    <t>Teng, Stephan</t>
  </si>
  <si>
    <t>Berkay, Deniz</t>
  </si>
  <si>
    <t>Midgley, Devin</t>
  </si>
  <si>
    <t>Coalson, Elam</t>
  </si>
  <si>
    <t>Richards, Ian</t>
  </si>
  <si>
    <t>Wilson, Zach</t>
  </si>
  <si>
    <t>Jossick, Justin</t>
  </si>
  <si>
    <t>Chavez, Alexis</t>
  </si>
  <si>
    <t>Greenstein, David</t>
  </si>
  <si>
    <t>Frankel, Yitzchok</t>
  </si>
  <si>
    <t>Farnoosh, Michael</t>
  </si>
  <si>
    <t>Dubrovich, Jackie</t>
  </si>
  <si>
    <t>Kiefer, Alexandra</t>
  </si>
  <si>
    <t>Hausman, Marta</t>
  </si>
  <si>
    <t>Taffel, Sara</t>
  </si>
  <si>
    <t>Miller, Lauren</t>
  </si>
  <si>
    <t>Hawrot, Katheryn</t>
  </si>
  <si>
    <t>Spezzamonte, Irene</t>
  </si>
  <si>
    <t>Yamin, Liana</t>
  </si>
  <si>
    <t>McIntosh, Christine</t>
  </si>
  <si>
    <t>Nelson, Hali</t>
  </si>
  <si>
    <t>Mattos, Caroline</t>
  </si>
  <si>
    <t>Gangemi, Angelica</t>
  </si>
  <si>
    <t>Whitney, April</t>
  </si>
  <si>
    <t>Corona, Melissa</t>
  </si>
  <si>
    <t>Laffey, Jessica</t>
  </si>
  <si>
    <t>Fox, Audra</t>
  </si>
  <si>
    <t>Lee, Audrey</t>
  </si>
  <si>
    <t>Li, Jessica</t>
  </si>
  <si>
    <t>Nunley, Vikki</t>
  </si>
  <si>
    <t>Zhang, Linda</t>
  </si>
  <si>
    <t>Murphy, Megan</t>
  </si>
  <si>
    <t>Stoff, Elsa</t>
  </si>
  <si>
    <t>Juliet, Hewes</t>
  </si>
  <si>
    <t>McCarter, Charley</t>
  </si>
  <si>
    <t>Kallmeyer, Tess</t>
  </si>
  <si>
    <t>Dwyer, Emilia</t>
  </si>
  <si>
    <t>Liu, Tiffany</t>
  </si>
  <si>
    <t>Lisius, Grace</t>
  </si>
  <si>
    <t>Kim, Annette</t>
  </si>
  <si>
    <t>Ng, Kelly</t>
  </si>
  <si>
    <t>Armada, Klarissa</t>
  </si>
  <si>
    <t>Guo, Jessica</t>
  </si>
  <si>
    <t>Popkin, Rebecca</t>
  </si>
  <si>
    <t>Shi, Rebecca</t>
  </si>
  <si>
    <t>Carcamo, Claudia</t>
  </si>
  <si>
    <t>Dworakowski, Monika</t>
  </si>
  <si>
    <t>Li, Mai lin</t>
  </si>
  <si>
    <t>Lee, Tori</t>
  </si>
  <si>
    <t>Lobo, Sophia</t>
  </si>
  <si>
    <t>Wang, Pamela</t>
  </si>
  <si>
    <t>Yenko, Irene</t>
  </si>
  <si>
    <t>Cheung, Angela</t>
  </si>
  <si>
    <t>Lu, Kristen</t>
  </si>
  <si>
    <t>O'Hara, Katie</t>
  </si>
  <si>
    <t>Samulski, Camille</t>
  </si>
  <si>
    <t>Dobkin, Gabriela</t>
  </si>
  <si>
    <t>CCNY</t>
  </si>
  <si>
    <t>Washington, Isis</t>
  </si>
  <si>
    <t>Ferdman, Alina</t>
  </si>
  <si>
    <t>Wines, Victoria</t>
  </si>
  <si>
    <t>DiTella, Isabel</t>
  </si>
  <si>
    <t>Speta, Mason</t>
  </si>
  <si>
    <t>Miller, Katherine</t>
  </si>
  <si>
    <t>Van Loon, Nina</t>
  </si>
  <si>
    <t>Fath, Zsofia</t>
  </si>
  <si>
    <t>Tsinis, Diana</t>
  </si>
  <si>
    <t>Vaggo, Emma</t>
  </si>
  <si>
    <t>Floyd, Megan</t>
  </si>
  <si>
    <t>Rand, Vivian</t>
  </si>
  <si>
    <t>Rossetti, Natalie</t>
  </si>
  <si>
    <t>Volpe, Mia</t>
  </si>
  <si>
    <t>Caldwell, Laney</t>
  </si>
  <si>
    <t>Bichette, Renee</t>
  </si>
  <si>
    <t>Jarin-Lipschitz, Laura</t>
  </si>
  <si>
    <t>Hall, Cara</t>
  </si>
  <si>
    <t>Adragna, Olivia</t>
  </si>
  <si>
    <t>Weller, Olivia</t>
  </si>
  <si>
    <t>Glickman, Sonya</t>
  </si>
  <si>
    <t>Parkhurst, Alyssa</t>
  </si>
  <si>
    <t>Anna, Gooch</t>
  </si>
  <si>
    <t>Sherman, Jess</t>
  </si>
  <si>
    <t>Paturu, Mounica</t>
  </si>
  <si>
    <t>Moiseiwitsch, Nina</t>
  </si>
  <si>
    <t>Mowell, Gwendolyn</t>
  </si>
  <si>
    <t>Briffault, Olivia</t>
  </si>
  <si>
    <t>Cha, Yoojin</t>
  </si>
  <si>
    <t>Weiss, Olivia</t>
  </si>
  <si>
    <t>Huddleston, Hailey</t>
  </si>
  <si>
    <t>Li, Yolanda</t>
  </si>
  <si>
    <t>Malleck, Julia</t>
  </si>
  <si>
    <t>Barton, Alison</t>
  </si>
  <si>
    <t>Chau, Cynthia</t>
  </si>
  <si>
    <t>Lewis, Megan</t>
  </si>
  <si>
    <t>Kornak, Anna</t>
  </si>
  <si>
    <t>Treadwell, Charlotte</t>
  </si>
  <si>
    <t>Watkis, Judine</t>
  </si>
  <si>
    <t>Eghbali, Dina</t>
  </si>
  <si>
    <t>Sawyer, Noelle</t>
  </si>
  <si>
    <t>Desir, Megan</t>
  </si>
  <si>
    <t>Angela, Acevedo</t>
  </si>
  <si>
    <t>Collins, Courtney</t>
  </si>
  <si>
    <t>Salfati, Zelda</t>
  </si>
  <si>
    <t>Reyes, Rochelle</t>
  </si>
  <si>
    <t>Jarocki, Adrienne</t>
  </si>
  <si>
    <t>Itzkowitz, Aliya</t>
  </si>
  <si>
    <t>Tannous, Alexandra</t>
  </si>
  <si>
    <t>Lee, Kara</t>
  </si>
  <si>
    <t>Yee, Sarah</t>
  </si>
  <si>
    <t>Taylor, Caitlin</t>
  </si>
  <si>
    <t>Walsh, Taylor</t>
  </si>
  <si>
    <t>Greene, Julia</t>
  </si>
  <si>
    <t>Lew, Joanna</t>
  </si>
  <si>
    <t>Avery, Cordelia</t>
  </si>
  <si>
    <t>Whalen, Christine</t>
  </si>
  <si>
    <t>Altman, Lauren</t>
  </si>
  <si>
    <t>Hisey, Julia</t>
  </si>
  <si>
    <t>Lainoff, Lillie</t>
  </si>
  <si>
    <t>Boden, Alexandra</t>
  </si>
  <si>
    <t>Krupat, Marney</t>
  </si>
  <si>
    <t>Martinez, Maria</t>
  </si>
  <si>
    <t>Boenning, Brittin</t>
  </si>
  <si>
    <t>Bean, Shelby</t>
  </si>
  <si>
    <t>Gruman, Sarah</t>
  </si>
  <si>
    <t>Gibson, Kelsey</t>
  </si>
  <si>
    <t>Williams, Cydney</t>
  </si>
  <si>
    <t>Douglas, Madison</t>
  </si>
  <si>
    <t>Uhouse, Alaina</t>
  </si>
  <si>
    <t>Chen, Siqi</t>
  </si>
  <si>
    <t>Holl, Kristen</t>
  </si>
  <si>
    <t>Turin, Anastasia</t>
  </si>
  <si>
    <t>Sayles, Nina</t>
  </si>
  <si>
    <t>Hammond, Jaclyn</t>
  </si>
  <si>
    <t>Innes-Gold, Sarah</t>
  </si>
  <si>
    <t>Abiri, Debra</t>
  </si>
  <si>
    <t>Severud, Lindsey</t>
  </si>
  <si>
    <t>Booth, Nazahah</t>
  </si>
  <si>
    <t>Townsend, Carolyn</t>
  </si>
  <si>
    <t>Bai, Jackie</t>
  </si>
  <si>
    <t>Stevens, Anastasia</t>
  </si>
  <si>
    <t>Wright, Dania</t>
  </si>
  <si>
    <t>Mace, Eliza</t>
  </si>
  <si>
    <t>Tsui, Grace</t>
  </si>
  <si>
    <t>Davis, Jasmine</t>
  </si>
  <si>
    <t>Elbaum, Lily</t>
  </si>
  <si>
    <t>Yuen, Monica</t>
  </si>
  <si>
    <t>Xu, Alice</t>
  </si>
  <si>
    <t>Syska, Barbara</t>
  </si>
  <si>
    <t>Neiman, Michelle</t>
  </si>
  <si>
    <t>Abramowitz, Yakira</t>
  </si>
  <si>
    <t>Syska, Joanna</t>
  </si>
  <si>
    <t>Gerbi, Carly</t>
  </si>
  <si>
    <t>Klaudia, Morelowska</t>
  </si>
  <si>
    <t>Woods, George</t>
  </si>
  <si>
    <t>Queens College</t>
  </si>
  <si>
    <t>Linaldi, Alberto</t>
  </si>
  <si>
    <t>Larson, Sam</t>
  </si>
  <si>
    <t>Buchsbaum, Tyler</t>
  </si>
  <si>
    <t>Yeshiva</t>
  </si>
  <si>
    <t>Isaacs, Judah</t>
  </si>
  <si>
    <t>Entry Sizes of Regionals</t>
  </si>
  <si>
    <t>Ochs-Willard, Jess</t>
  </si>
  <si>
    <t>Chandler, Coble</t>
  </si>
  <si>
    <t>Lang, Flora</t>
  </si>
  <si>
    <t>Ledbetter, Kathryn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</si>
  <si>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</si>
  <si>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</si>
  <si>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</si>
  <si>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</si>
  <si>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</si>
  <si>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</si>
  <si>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</si>
  <si>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</si>
  <si>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</si>
  <si>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3rd Harvard</t>
  </si>
  <si>
    <t>4th Harvard</t>
  </si>
  <si>
    <t>3rd SJU</t>
  </si>
  <si>
    <t>Jarocki, Adrienne
Itzkowitz, Aliya</t>
  </si>
  <si>
    <t>Taylor, Caitlin
Whalen, Christine</t>
  </si>
  <si>
    <t>Blitzer, Max
Caporizzi, Michele</t>
  </si>
  <si>
    <t>Woo, Michael
Kaneshige, Brian</t>
  </si>
  <si>
    <t>Mathieu, Adam
Bergman, Harrison</t>
  </si>
  <si>
    <t>Ferdman, Alina
Washington, Isis</t>
  </si>
  <si>
    <t>3rd Columbia</t>
  </si>
  <si>
    <t>Sydorenko, Roman
Valkai, Ferenc</t>
  </si>
  <si>
    <t>Loss, Geoffrey
Spear, William</t>
  </si>
  <si>
    <t>Ryjik, Alexander
Arzoian, Eric</t>
  </si>
  <si>
    <t>Dubrovich, Jackie
Taffel, Sara</t>
  </si>
  <si>
    <t>Hausman, Marta
Spezzamonte, Irene</t>
  </si>
  <si>
    <t>Schumacher, Cooper
Karyuchenko, Yevgeniy</t>
  </si>
  <si>
    <t>Hoyle, Jake
Ro, Brian</t>
  </si>
  <si>
    <t>Cleveland State</t>
  </si>
  <si>
    <t>Duchow, Paul</t>
  </si>
  <si>
    <t>Duke</t>
  </si>
  <si>
    <t>Nollner, Dylan
Santoro, Alessio</t>
  </si>
  <si>
    <t>Eldeib, Alexander
Raynis, Michael</t>
  </si>
  <si>
    <t>Penn State</t>
  </si>
  <si>
    <t>Shepard, Conor
Mahmoud, Yasser</t>
  </si>
  <si>
    <t>Princeton</t>
  </si>
  <si>
    <t>Hudson, Jack
House, Alex</t>
  </si>
  <si>
    <t>Jacovino, Jonathan
Clark, Charles</t>
  </si>
  <si>
    <t>Stanford</t>
  </si>
  <si>
    <t>Harbour, Jake
Riviere, Paul</t>
  </si>
  <si>
    <t>Ohio State</t>
  </si>
  <si>
    <t>Boyadzhiev, Kristian
de Guzman, Inaki</t>
  </si>
  <si>
    <t>Notre Dame</t>
  </si>
  <si>
    <t>McGrath, Garrett</t>
  </si>
  <si>
    <t xml:space="preserve">Penn  </t>
  </si>
  <si>
    <t>Shipp, Royce
Fishler, Clifford</t>
  </si>
  <si>
    <t>Lam, Joseph</t>
  </si>
  <si>
    <t>NJIT</t>
  </si>
  <si>
    <t>Kong, David</t>
  </si>
  <si>
    <t>Bravo, Nobuo
Willette, David</t>
  </si>
  <si>
    <t>Dudey, Michael
Chen, Rodney</t>
  </si>
  <si>
    <t>Massialas, Alex
Aman, Stephan</t>
  </si>
  <si>
    <t>Shaito, Zain
Colley, Christopher</t>
  </si>
  <si>
    <t>Air Force</t>
  </si>
  <si>
    <t>Chiang, Alex</t>
  </si>
  <si>
    <t>Meinhardt, Gerek
Archer, Kristjan</t>
  </si>
  <si>
    <t>Chang, Jason</t>
  </si>
  <si>
    <t>Wayne State</t>
  </si>
  <si>
    <t>Schneider, Quentin</t>
  </si>
  <si>
    <t>Monti, Chris</t>
  </si>
  <si>
    <t>Bak, Adrian
Streets, Kaito</t>
  </si>
  <si>
    <t>Dershwitz, Philip
Pak, Peter</t>
  </si>
  <si>
    <t>Douglas, Ryhs
Arfa, Fares</t>
  </si>
  <si>
    <t>Redhead, Ryan</t>
  </si>
  <si>
    <t>UC - San Diego</t>
  </si>
  <si>
    <t>Tibbitts, Travis</t>
  </si>
  <si>
    <t>North Carolina</t>
  </si>
  <si>
    <t>Austin, Sam</t>
  </si>
  <si>
    <t>Hassett, Kevin
Hallsten, John</t>
  </si>
  <si>
    <t>Gordon, Shaul
Yang, Steven</t>
  </si>
  <si>
    <t>O'Cinneide, Hugh
Srere, Reed</t>
  </si>
  <si>
    <t>Collins, Sarah</t>
  </si>
  <si>
    <t>DiTella, Isabel
Vaggo, Emma</t>
  </si>
  <si>
    <t>Northwestern</t>
  </si>
  <si>
    <t>Dumas, Courtney
Bazarbayeva, Dina</t>
  </si>
  <si>
    <t>Gottesnam-Radonovich, Jessie
O'Neil-Lyublinsky, Jessica</t>
  </si>
  <si>
    <t>Scanlan, Susannah
Holmes, Katherine</t>
  </si>
  <si>
    <t>Kong, Vivian
Bassa, Francesca</t>
  </si>
  <si>
    <t>Temple</t>
  </si>
  <si>
    <t>Montrose, Chantal
Clark, Rachael</t>
  </si>
  <si>
    <t>Ralqui, Eugenia
Piasecka, Caroline</t>
  </si>
  <si>
    <t>Ameli, Nicole
Severson, Ashley</t>
  </si>
  <si>
    <t>Edwards, Aleina</t>
  </si>
  <si>
    <t>Yamin, Jenniver</t>
  </si>
  <si>
    <t>Luminet, Clarisse
Antokhina, Alina</t>
  </si>
  <si>
    <t>Singh, Ambika
Gao, Sharon</t>
  </si>
  <si>
    <t>Largaespada, Fatima</t>
  </si>
  <si>
    <t>Goldie, Alanna
Shaito, Mona</t>
  </si>
  <si>
    <t>Girardot, Madeleine
McElwee, Mary</t>
  </si>
  <si>
    <t>Kiefer, Lee
Zeiss, Madison</t>
  </si>
  <si>
    <t>Wang, Luona
Seidl, Cassidy</t>
  </si>
  <si>
    <t>Sobczak, Zuzanna</t>
  </si>
  <si>
    <t>Gomez-Shah, Alisha
Abelsky, Julia</t>
  </si>
  <si>
    <t>Glon, Nicole
Kakhiani, Teodora</t>
  </si>
  <si>
    <t>Stone, Gracie
Wheeler, Diamond</t>
  </si>
  <si>
    <t>Rohan, Alexa</t>
  </si>
  <si>
    <t>Kastor, Tiki</t>
  </si>
  <si>
    <t>Antipas, Alexa
Merza, Celina</t>
  </si>
  <si>
    <t>Hofelina, Alyssa</t>
  </si>
  <si>
    <t>Litynski, Gillian</t>
  </si>
  <si>
    <t>Thill, Johanna</t>
  </si>
  <si>
    <t>Joshi, Shyria</t>
  </si>
  <si>
    <t>Klodawska, Kaja</t>
  </si>
  <si>
    <t>Harvard</t>
  </si>
  <si>
    <t>Yale</t>
  </si>
  <si>
    <t>Brown</t>
  </si>
  <si>
    <t>Brandeis</t>
  </si>
  <si>
    <t>Cornell</t>
  </si>
  <si>
    <t>NYU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</si>
</sst>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_);\(0.000\)"/>
    <numFmt numFmtId="165" formatCode="0_);\(0\)"/>
    <numFmt numFmtId="166" formatCode="0.0000_);\(0.0000\)"/>
    <numFmt numFmtId="167" formatCode="0.0000_);[Red]\(0.0000\)"/>
    <numFmt numFmtId="168" formatCode="0_);[Red]\(0\)"/>
  </numFmts>
  <fonts count="28" x14ac:knownFonts="1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u/>
      <sz val="10"/>
      <name val="Verdana"/>
      <family val="2"/>
    </font>
    <font>
      <sz val="10"/>
      <color indexed="8"/>
      <name val="Verdana"/>
      <family val="2"/>
    </font>
    <font>
      <b/>
      <u/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8" fillId="32" borderId="8" applyNumberFormat="0" applyFont="0" applyAlignment="0" applyProtection="0"/>
    <xf numFmtId="0" fontId="21" fillId="27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32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0" fontId="3" fillId="0" borderId="1" xfId="0" applyFont="1" applyBorder="1"/>
    <xf numFmtId="0" fontId="0" fillId="0" borderId="11" xfId="0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166" fontId="0" fillId="0" borderId="0" xfId="0" applyNumberFormat="1" applyBorder="1"/>
    <xf numFmtId="166" fontId="0" fillId="0" borderId="1" xfId="0" applyNumberFormat="1" applyBorder="1"/>
    <xf numFmtId="165" fontId="0" fillId="0" borderId="0" xfId="0" applyNumberFormat="1" applyBorder="1"/>
    <xf numFmtId="0" fontId="5" fillId="0" borderId="0" xfId="0" applyFont="1" applyBorder="1"/>
    <xf numFmtId="166" fontId="5" fillId="0" borderId="0" xfId="0" applyNumberFormat="1" applyFont="1" applyBorder="1" applyAlignment="1">
      <alignment horizontal="right"/>
    </xf>
    <xf numFmtId="166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6" fontId="3" fillId="0" borderId="0" xfId="0" applyNumberFormat="1" applyFont="1" applyBorder="1"/>
    <xf numFmtId="165" fontId="3" fillId="0" borderId="0" xfId="0" applyNumberFormat="1" applyFont="1" applyBorder="1"/>
    <xf numFmtId="0" fontId="5" fillId="0" borderId="0" xfId="0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25" fillId="0" borderId="0" xfId="0" applyFont="1" applyBorder="1" applyAlignment="1">
      <alignment vertical="center" wrapText="1"/>
    </xf>
    <xf numFmtId="0" fontId="6" fillId="0" borderId="0" xfId="0" applyFont="1" applyBorder="1"/>
    <xf numFmtId="165" fontId="3" fillId="0" borderId="1" xfId="0" applyNumberFormat="1" applyFont="1" applyBorder="1"/>
    <xf numFmtId="0" fontId="25" fillId="0" borderId="1" xfId="0" applyFont="1" applyBorder="1" applyAlignment="1">
      <alignment vertical="center" wrapText="1"/>
    </xf>
    <xf numFmtId="166" fontId="3" fillId="0" borderId="1" xfId="0" applyNumberFormat="1" applyFont="1" applyBorder="1"/>
    <xf numFmtId="0" fontId="3" fillId="0" borderId="0" xfId="0" applyFont="1" applyFill="1" applyBorder="1"/>
    <xf numFmtId="167" fontId="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vertical="center" wrapText="1"/>
    </xf>
    <xf numFmtId="167" fontId="3" fillId="0" borderId="0" xfId="0" applyNumberFormat="1" applyFont="1" applyBorder="1"/>
    <xf numFmtId="167" fontId="25" fillId="0" borderId="1" xfId="0" applyNumberFormat="1" applyFont="1" applyBorder="1" applyAlignment="1">
      <alignment vertical="center" wrapText="1"/>
    </xf>
    <xf numFmtId="167" fontId="3" fillId="0" borderId="1" xfId="0" applyNumberFormat="1" applyFont="1" applyBorder="1"/>
    <xf numFmtId="168" fontId="0" fillId="0" borderId="0" xfId="0" applyNumberForma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0" fillId="0" borderId="0" xfId="0" applyFill="1" applyBorder="1"/>
    <xf numFmtId="0" fontId="3" fillId="0" borderId="1" xfId="0" applyFont="1" applyFill="1" applyBorder="1"/>
    <xf numFmtId="0" fontId="0" fillId="0" borderId="0" xfId="0" applyFont="1" applyFill="1" applyBorder="1"/>
    <xf numFmtId="0" fontId="3" fillId="0" borderId="0" xfId="0" applyFont="1"/>
    <xf numFmtId="168" fontId="0" fillId="0" borderId="0" xfId="0" applyNumberFormat="1" applyAlignment="1">
      <alignment horizontal="left" vertical="top"/>
    </xf>
    <xf numFmtId="0" fontId="27" fillId="0" borderId="0" xfId="0" applyFont="1" applyAlignment="1">
      <alignment horizontal="left" vertical="center"/>
    </xf>
    <xf numFmtId="0" fontId="27" fillId="0" borderId="0" xfId="0" applyFont="1"/>
    <xf numFmtId="165" fontId="27" fillId="0" borderId="0" xfId="0" applyNumberFormat="1" applyFont="1"/>
    <xf numFmtId="165" fontId="0" fillId="0" borderId="0" xfId="0" applyNumberFormat="1"/>
    <xf numFmtId="168" fontId="3" fillId="0" borderId="11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168" fontId="3" fillId="0" borderId="11" xfId="0" applyNumberFormat="1" applyFont="1" applyBorder="1" applyAlignment="1">
      <alignment horizontal="center" vertical="top"/>
    </xf>
    <xf numFmtId="168" fontId="3" fillId="0" borderId="11" xfId="0" quotePrefix="1" applyNumberFormat="1" applyFont="1" applyBorder="1" applyAlignment="1">
      <alignment horizontal="center" vertical="top"/>
    </xf>
    <xf numFmtId="168" fontId="0" fillId="0" borderId="11" xfId="0" applyNumberFormat="1" applyBorder="1" applyAlignment="1">
      <alignment horizontal="center" vertical="top"/>
    </xf>
    <xf numFmtId="168" fontId="0" fillId="0" borderId="11" xfId="0" applyNumberFormat="1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165" fontId="3" fillId="0" borderId="12" xfId="0" applyNumberFormat="1" applyFont="1" applyBorder="1"/>
    <xf numFmtId="168" fontId="3" fillId="0" borderId="13" xfId="0" applyNumberFormat="1" applyFont="1" applyBorder="1" applyAlignment="1">
      <alignment horizontal="center" vertical="top" wrapText="1"/>
    </xf>
    <xf numFmtId="168" fontId="3" fillId="0" borderId="14" xfId="0" applyNumberFormat="1" applyFont="1" applyBorder="1" applyAlignment="1">
      <alignment horizontal="center" vertical="top" wrapText="1"/>
    </xf>
    <xf numFmtId="0" fontId="25" fillId="0" borderId="13" xfId="0" applyFont="1" applyBorder="1" applyAlignment="1">
      <alignment horizontal="center" vertical="top" wrapText="1"/>
    </xf>
    <xf numFmtId="168" fontId="3" fillId="0" borderId="14" xfId="0" applyNumberFormat="1" applyFont="1" applyBorder="1" applyAlignment="1">
      <alignment horizontal="center" vertical="top"/>
    </xf>
    <xf numFmtId="168" fontId="3" fillId="0" borderId="13" xfId="0" applyNumberFormat="1" applyFont="1" applyBorder="1" applyAlignment="1">
      <alignment horizontal="center" vertical="top"/>
    </xf>
    <xf numFmtId="168" fontId="0" fillId="0" borderId="13" xfId="0" applyNumberFormat="1" applyBorder="1" applyAlignment="1">
      <alignment horizontal="center" vertical="top"/>
    </xf>
    <xf numFmtId="168" fontId="0" fillId="0" borderId="14" xfId="0" applyNumberFormat="1" applyBorder="1" applyAlignment="1">
      <alignment horizontal="center" vertical="top"/>
    </xf>
    <xf numFmtId="168" fontId="0" fillId="0" borderId="14" xfId="0" applyNumberFormat="1" applyBorder="1" applyAlignment="1">
      <alignment horizontal="center" vertical="top" wrapText="1"/>
    </xf>
    <xf numFmtId="168" fontId="0" fillId="0" borderId="15" xfId="0" applyNumberFormat="1" applyBorder="1" applyAlignment="1">
      <alignment horizontal="center" vertical="top"/>
    </xf>
    <xf numFmtId="168" fontId="0" fillId="0" borderId="16" xfId="0" applyNumberFormat="1" applyBorder="1" applyAlignment="1">
      <alignment horizontal="center" vertical="top"/>
    </xf>
    <xf numFmtId="168" fontId="0" fillId="0" borderId="17" xfId="0" applyNumberFormat="1" applyBorder="1" applyAlignment="1">
      <alignment horizontal="center" vertical="top"/>
    </xf>
    <xf numFmtId="0" fontId="27" fillId="0" borderId="18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168" fontId="3" fillId="0" borderId="21" xfId="0" applyNumberFormat="1" applyFont="1" applyBorder="1" applyAlignment="1">
      <alignment horizontal="center" vertical="top" wrapText="1"/>
    </xf>
    <xf numFmtId="168" fontId="3" fillId="0" borderId="22" xfId="0" applyNumberFormat="1" applyFont="1" applyBorder="1" applyAlignment="1">
      <alignment horizontal="center" vertical="top" wrapText="1"/>
    </xf>
    <xf numFmtId="168" fontId="3" fillId="0" borderId="23" xfId="0" applyNumberFormat="1" applyFont="1" applyBorder="1" applyAlignment="1">
      <alignment horizontal="center" vertical="top" wrapText="1"/>
    </xf>
    <xf numFmtId="168" fontId="27" fillId="0" borderId="24" xfId="0" applyNumberFormat="1" applyFont="1" applyBorder="1" applyAlignment="1">
      <alignment horizontal="center" vertical="center"/>
    </xf>
    <xf numFmtId="168" fontId="27" fillId="0" borderId="25" xfId="0" applyNumberFormat="1" applyFont="1" applyBorder="1" applyAlignment="1">
      <alignment horizontal="center" vertical="center"/>
    </xf>
    <xf numFmtId="168" fontId="27" fillId="0" borderId="26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58">
    <cellStyle name="20% - Accent1" xfId="1" builtinId="30" customBuiltin="1"/>
    <cellStyle name="20% - Accent1 2" xfId="45"/>
    <cellStyle name="20% - Accent2" xfId="2" builtinId="34" customBuiltin="1"/>
    <cellStyle name="20% - Accent2 2" xfId="47"/>
    <cellStyle name="20% - Accent3" xfId="3" builtinId="38" customBuiltin="1"/>
    <cellStyle name="20% - Accent3 2" xfId="49"/>
    <cellStyle name="20% - Accent4" xfId="4" builtinId="42" customBuiltin="1"/>
    <cellStyle name="20% - Accent4 2" xfId="51"/>
    <cellStyle name="20% - Accent5" xfId="5" builtinId="46" customBuiltin="1"/>
    <cellStyle name="20% - Accent5 2" xfId="53"/>
    <cellStyle name="20% - Accent6" xfId="6" builtinId="50" customBuiltin="1"/>
    <cellStyle name="20% - Accent6 2" xfId="55"/>
    <cellStyle name="40% - Accent1" xfId="7" builtinId="31" customBuiltin="1"/>
    <cellStyle name="40% - Accent1 2" xfId="46"/>
    <cellStyle name="40% - Accent2" xfId="8" builtinId="35" customBuiltin="1"/>
    <cellStyle name="40% - Accent2 2" xfId="48"/>
    <cellStyle name="40% - Accent3" xfId="9" builtinId="39" customBuiltin="1"/>
    <cellStyle name="40% - Accent3 2" xfId="50"/>
    <cellStyle name="40% - Accent4" xfId="10" builtinId="43" customBuiltin="1"/>
    <cellStyle name="40% - Accent4 2" xfId="52"/>
    <cellStyle name="40% - Accent5" xfId="11" builtinId="47" customBuiltin="1"/>
    <cellStyle name="40% - Accent5 2" xfId="54"/>
    <cellStyle name="40% - Accent6" xfId="12" builtinId="51" customBuiltin="1"/>
    <cellStyle name="40% - Accent6 2" xfId="56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3"/>
    <cellStyle name="Normal 4" xfId="57"/>
    <cellStyle name="Note 2" xfId="38"/>
    <cellStyle name="Note 3" xfId="44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Normal="100" workbookViewId="0">
      <selection activeCell="B9" sqref="B9"/>
    </sheetView>
  </sheetViews>
  <sheetFormatPr defaultColWidth="11" defaultRowHeight="12.75" x14ac:dyDescent="0.2"/>
  <cols>
    <col min="1" max="1" width="3.625" style="17" bestFit="1" customWidth="1"/>
    <col min="2" max="2" width="22.25" style="7" bestFit="1" customWidth="1"/>
    <col min="3" max="3" width="17.625" style="7" bestFit="1" customWidth="1"/>
    <col min="4" max="4" width="9.125" style="28" bestFit="1" customWidth="1"/>
    <col min="5" max="5" width="8.25" style="28" bestFit="1" customWidth="1"/>
    <col min="6" max="6" width="6" style="7" customWidth="1"/>
    <col min="7" max="7" width="8.25" style="16" bestFit="1" customWidth="1"/>
    <col min="8" max="8" width="9.25" style="16" bestFit="1" customWidth="1"/>
    <col min="9" max="9" width="5.375" style="7" bestFit="1" customWidth="1"/>
    <col min="10" max="16384" width="11" style="7"/>
  </cols>
  <sheetData>
    <row r="1" spans="1:9" x14ac:dyDescent="0.2">
      <c r="B1" s="11" t="s">
        <v>2</v>
      </c>
      <c r="C1" s="11" t="s">
        <v>3</v>
      </c>
      <c r="D1" s="26" t="s">
        <v>0</v>
      </c>
      <c r="E1" s="26" t="s">
        <v>25</v>
      </c>
      <c r="F1" s="18" t="s">
        <v>10</v>
      </c>
      <c r="G1" s="12" t="s">
        <v>26</v>
      </c>
      <c r="H1" s="12" t="s">
        <v>11</v>
      </c>
      <c r="I1" s="19"/>
    </row>
    <row r="2" spans="1:9" x14ac:dyDescent="0.2">
      <c r="A2" s="17">
        <v>1</v>
      </c>
      <c r="B2" s="20" t="s">
        <v>32</v>
      </c>
      <c r="C2" s="20" t="s">
        <v>30</v>
      </c>
      <c r="D2" s="27">
        <v>98.3613</v>
      </c>
      <c r="E2" s="28">
        <f t="shared" ref="E2:E41" si="0">IF(ISNUMBER(D2),D2/MAX(D:D)*40,0)</f>
        <v>37.983312046200325</v>
      </c>
      <c r="F2" s="7">
        <v>3</v>
      </c>
      <c r="G2" s="16">
        <f t="shared" ref="G2:G41" si="1">IF(ISNUMBER(F2),60*((MAX(F:F)+1-F2)/MAX(F:F)),0)</f>
        <v>57</v>
      </c>
      <c r="H2" s="16">
        <f t="shared" ref="H2:H41" si="2">E2+G2</f>
        <v>94.983312046200325</v>
      </c>
      <c r="I2" s="7" t="s">
        <v>300</v>
      </c>
    </row>
    <row r="3" spans="1:9" x14ac:dyDescent="0.2">
      <c r="A3" s="17">
        <v>2</v>
      </c>
      <c r="B3" s="20" t="s">
        <v>36</v>
      </c>
      <c r="C3" s="20" t="s">
        <v>27</v>
      </c>
      <c r="D3" s="27">
        <v>90.811700000000002</v>
      </c>
      <c r="E3" s="28">
        <f t="shared" si="0"/>
        <v>35.067949880145235</v>
      </c>
      <c r="F3" s="25">
        <v>2</v>
      </c>
      <c r="G3" s="16">
        <f t="shared" si="1"/>
        <v>58.5</v>
      </c>
      <c r="H3" s="16">
        <f t="shared" si="2"/>
        <v>93.567949880145235</v>
      </c>
      <c r="I3" s="7" t="s">
        <v>301</v>
      </c>
    </row>
    <row r="4" spans="1:9" x14ac:dyDescent="0.2">
      <c r="A4" s="17">
        <v>3</v>
      </c>
      <c r="B4" s="20" t="s">
        <v>41</v>
      </c>
      <c r="C4" s="20" t="s">
        <v>71</v>
      </c>
      <c r="D4" s="27">
        <v>85.515799999999999</v>
      </c>
      <c r="E4" s="28">
        <f t="shared" si="0"/>
        <v>33.022879082326661</v>
      </c>
      <c r="F4" s="25">
        <v>1</v>
      </c>
      <c r="G4" s="16">
        <f t="shared" si="1"/>
        <v>60</v>
      </c>
      <c r="H4" s="16">
        <f t="shared" si="2"/>
        <v>93.022879082326654</v>
      </c>
      <c r="I4" s="7" t="s">
        <v>302</v>
      </c>
    </row>
    <row r="5" spans="1:9" x14ac:dyDescent="0.2">
      <c r="A5" s="17">
        <v>4</v>
      </c>
      <c r="B5" s="20" t="s">
        <v>34</v>
      </c>
      <c r="C5" s="20" t="s">
        <v>70</v>
      </c>
      <c r="D5" s="27">
        <v>92.700699999999998</v>
      </c>
      <c r="E5" s="28">
        <f t="shared" si="0"/>
        <v>35.797408279487989</v>
      </c>
      <c r="F5" s="25">
        <v>5</v>
      </c>
      <c r="G5" s="16">
        <f t="shared" si="1"/>
        <v>54</v>
      </c>
      <c r="H5" s="16">
        <f t="shared" si="2"/>
        <v>89.797408279487996</v>
      </c>
      <c r="I5" s="25" t="s">
        <v>303</v>
      </c>
    </row>
    <row r="6" spans="1:9" x14ac:dyDescent="0.2">
      <c r="A6" s="17">
        <v>5</v>
      </c>
      <c r="B6" s="20" t="s">
        <v>39</v>
      </c>
      <c r="C6" s="20" t="s">
        <v>70</v>
      </c>
      <c r="D6" s="27">
        <v>86.266999999999996</v>
      </c>
      <c r="E6" s="28">
        <f t="shared" si="0"/>
        <v>33.312963333034055</v>
      </c>
      <c r="F6" s="25">
        <v>4</v>
      </c>
      <c r="G6" s="16">
        <f t="shared" si="1"/>
        <v>55.5</v>
      </c>
      <c r="H6" s="16">
        <f t="shared" si="2"/>
        <v>88.812963333034048</v>
      </c>
      <c r="I6" s="25" t="s">
        <v>304</v>
      </c>
    </row>
    <row r="7" spans="1:9" x14ac:dyDescent="0.2">
      <c r="A7" s="17">
        <v>6</v>
      </c>
      <c r="B7" s="20" t="s">
        <v>33</v>
      </c>
      <c r="C7" s="20" t="s">
        <v>14</v>
      </c>
      <c r="D7" s="27">
        <v>99.919200000000004</v>
      </c>
      <c r="E7" s="28">
        <f t="shared" si="0"/>
        <v>38.584912491057956</v>
      </c>
      <c r="F7" s="7">
        <v>8</v>
      </c>
      <c r="G7" s="16">
        <f t="shared" si="1"/>
        <v>49.5</v>
      </c>
      <c r="H7" s="16">
        <f t="shared" si="2"/>
        <v>88.084912491057963</v>
      </c>
      <c r="I7" s="25" t="s">
        <v>305</v>
      </c>
    </row>
    <row r="8" spans="1:9" x14ac:dyDescent="0.2">
      <c r="A8" s="17">
        <v>7</v>
      </c>
      <c r="B8" s="20" t="s">
        <v>31</v>
      </c>
      <c r="C8" s="20" t="s">
        <v>30</v>
      </c>
      <c r="D8" s="27">
        <v>103.58369999999999</v>
      </c>
      <c r="E8" s="28">
        <f t="shared" si="0"/>
        <v>40</v>
      </c>
      <c r="F8" s="7">
        <v>10</v>
      </c>
      <c r="G8" s="16">
        <f t="shared" si="1"/>
        <v>46.5</v>
      </c>
      <c r="H8" s="16">
        <f t="shared" si="2"/>
        <v>86.5</v>
      </c>
      <c r="I8" s="25" t="s">
        <v>306</v>
      </c>
    </row>
    <row r="9" spans="1:9" ht="13.5" thickBot="1" x14ac:dyDescent="0.25">
      <c r="A9" s="22">
        <v>8</v>
      </c>
      <c r="B9" s="23" t="s">
        <v>35</v>
      </c>
      <c r="C9" s="23" t="s">
        <v>12</v>
      </c>
      <c r="D9" s="29">
        <v>91.414000000000001</v>
      </c>
      <c r="E9" s="30">
        <f t="shared" si="0"/>
        <v>35.300534736642931</v>
      </c>
      <c r="F9" s="35">
        <v>7</v>
      </c>
      <c r="G9" s="24">
        <f t="shared" si="1"/>
        <v>51</v>
      </c>
      <c r="H9" s="24">
        <f t="shared" si="2"/>
        <v>86.300534736642931</v>
      </c>
      <c r="I9" s="4" t="s">
        <v>307</v>
      </c>
    </row>
    <row r="10" spans="1:9" ht="13.5" thickTop="1" x14ac:dyDescent="0.2">
      <c r="A10" s="17">
        <v>9</v>
      </c>
      <c r="B10" s="20" t="s">
        <v>43</v>
      </c>
      <c r="C10" s="20" t="s">
        <v>12</v>
      </c>
      <c r="D10" s="27">
        <v>82.379300000000001</v>
      </c>
      <c r="E10" s="28">
        <f t="shared" si="0"/>
        <v>31.811684656948923</v>
      </c>
      <c r="F10" s="25">
        <v>6</v>
      </c>
      <c r="G10" s="16">
        <f t="shared" si="1"/>
        <v>52.5</v>
      </c>
      <c r="H10" s="16">
        <f t="shared" si="2"/>
        <v>84.311684656948927</v>
      </c>
    </row>
    <row r="11" spans="1:9" x14ac:dyDescent="0.2">
      <c r="A11" s="17">
        <v>10</v>
      </c>
      <c r="B11" s="20" t="s">
        <v>37</v>
      </c>
      <c r="C11" s="20" t="s">
        <v>71</v>
      </c>
      <c r="D11" s="27">
        <v>90.055199999999999</v>
      </c>
      <c r="E11" s="28">
        <f t="shared" si="0"/>
        <v>34.77581897537933</v>
      </c>
      <c r="F11" s="25">
        <v>9</v>
      </c>
      <c r="G11" s="16">
        <f t="shared" si="1"/>
        <v>48</v>
      </c>
      <c r="H11" s="16">
        <f t="shared" si="2"/>
        <v>82.775818975379337</v>
      </c>
    </row>
    <row r="12" spans="1:9" x14ac:dyDescent="0.2">
      <c r="A12" s="17">
        <v>11</v>
      </c>
      <c r="B12" s="20" t="s">
        <v>44</v>
      </c>
      <c r="C12" s="20" t="s">
        <v>12</v>
      </c>
      <c r="D12" s="27">
        <v>81</v>
      </c>
      <c r="E12" s="28">
        <f t="shared" si="0"/>
        <v>31.279052592251485</v>
      </c>
      <c r="F12" s="25">
        <v>11</v>
      </c>
      <c r="G12" s="16">
        <f t="shared" si="1"/>
        <v>45</v>
      </c>
      <c r="H12" s="16">
        <f t="shared" si="2"/>
        <v>76.279052592251489</v>
      </c>
    </row>
    <row r="13" spans="1:9" x14ac:dyDescent="0.2">
      <c r="A13" s="17">
        <v>12</v>
      </c>
      <c r="B13" s="20" t="s">
        <v>42</v>
      </c>
      <c r="C13" s="20" t="s">
        <v>13</v>
      </c>
      <c r="D13" s="27">
        <v>83.594399999999993</v>
      </c>
      <c r="E13" s="28">
        <f t="shared" si="0"/>
        <v>32.280909061947007</v>
      </c>
      <c r="F13" s="25">
        <v>12</v>
      </c>
      <c r="G13" s="16">
        <f t="shared" si="1"/>
        <v>43.5</v>
      </c>
      <c r="H13" s="16">
        <f t="shared" si="2"/>
        <v>75.780909061947</v>
      </c>
    </row>
    <row r="14" spans="1:9" x14ac:dyDescent="0.2">
      <c r="A14" s="17">
        <v>13</v>
      </c>
      <c r="B14" s="20" t="s">
        <v>38</v>
      </c>
      <c r="C14" s="20" t="s">
        <v>70</v>
      </c>
      <c r="D14" s="27">
        <v>89.048699999999997</v>
      </c>
      <c r="E14" s="28">
        <f t="shared" si="0"/>
        <v>34.387147784834873</v>
      </c>
      <c r="F14" s="7">
        <v>14</v>
      </c>
      <c r="G14" s="16">
        <f t="shared" si="1"/>
        <v>40.5</v>
      </c>
      <c r="H14" s="16">
        <f t="shared" si="2"/>
        <v>74.887147784834866</v>
      </c>
    </row>
    <row r="15" spans="1:9" x14ac:dyDescent="0.2">
      <c r="A15" s="17">
        <v>14</v>
      </c>
      <c r="B15" s="20" t="s">
        <v>52</v>
      </c>
      <c r="C15" s="20" t="s">
        <v>16</v>
      </c>
      <c r="D15" s="27">
        <v>74.395600000000002</v>
      </c>
      <c r="E15" s="28">
        <f t="shared" si="0"/>
        <v>28.728689938667959</v>
      </c>
      <c r="F15" s="25">
        <v>13</v>
      </c>
      <c r="G15" s="16">
        <f t="shared" si="1"/>
        <v>42</v>
      </c>
      <c r="H15" s="16">
        <f t="shared" si="2"/>
        <v>70.728689938667955</v>
      </c>
    </row>
    <row r="16" spans="1:9" x14ac:dyDescent="0.2">
      <c r="A16" s="17">
        <v>15</v>
      </c>
      <c r="B16" s="20" t="s">
        <v>40</v>
      </c>
      <c r="C16" s="20" t="s">
        <v>30</v>
      </c>
      <c r="D16" s="27">
        <v>83.244100000000003</v>
      </c>
      <c r="E16" s="28">
        <f t="shared" si="0"/>
        <v>32.145636813514102</v>
      </c>
      <c r="F16" s="25">
        <v>16</v>
      </c>
      <c r="G16" s="16">
        <f t="shared" si="1"/>
        <v>37.5</v>
      </c>
      <c r="H16" s="16">
        <f t="shared" si="2"/>
        <v>69.645636813514102</v>
      </c>
    </row>
    <row r="17" spans="1:8" x14ac:dyDescent="0.2">
      <c r="A17" s="17">
        <v>16</v>
      </c>
      <c r="B17" s="20" t="s">
        <v>50</v>
      </c>
      <c r="C17" s="20" t="s">
        <v>71</v>
      </c>
      <c r="D17" s="27">
        <v>73.5505</v>
      </c>
      <c r="E17" s="28">
        <f t="shared" si="0"/>
        <v>28.402345156622136</v>
      </c>
      <c r="F17" s="25">
        <v>15</v>
      </c>
      <c r="G17" s="16">
        <f t="shared" si="1"/>
        <v>39</v>
      </c>
      <c r="H17" s="16">
        <f t="shared" si="2"/>
        <v>67.402345156622133</v>
      </c>
    </row>
    <row r="18" spans="1:8" x14ac:dyDescent="0.2">
      <c r="A18" s="17">
        <v>17</v>
      </c>
      <c r="B18" s="20" t="s">
        <v>45</v>
      </c>
      <c r="C18" s="20" t="s">
        <v>13</v>
      </c>
      <c r="D18" s="27">
        <v>80.092799999999997</v>
      </c>
      <c r="E18" s="28">
        <f t="shared" si="0"/>
        <v>30.928727203218269</v>
      </c>
      <c r="F18" s="25">
        <v>18</v>
      </c>
      <c r="G18" s="16">
        <f t="shared" si="1"/>
        <v>34.5</v>
      </c>
      <c r="H18" s="16">
        <f t="shared" si="2"/>
        <v>65.428727203218273</v>
      </c>
    </row>
    <row r="19" spans="1:8" x14ac:dyDescent="0.2">
      <c r="A19" s="17">
        <v>18</v>
      </c>
      <c r="B19" s="20" t="s">
        <v>56</v>
      </c>
      <c r="C19" s="20" t="s">
        <v>15</v>
      </c>
      <c r="D19" s="27">
        <v>66.403300000000002</v>
      </c>
      <c r="E19" s="28">
        <f t="shared" si="0"/>
        <v>25.642374234556211</v>
      </c>
      <c r="F19" s="25">
        <v>17</v>
      </c>
      <c r="G19" s="16">
        <f t="shared" si="1"/>
        <v>36</v>
      </c>
      <c r="H19" s="16">
        <f t="shared" si="2"/>
        <v>61.642374234556215</v>
      </c>
    </row>
    <row r="20" spans="1:8" x14ac:dyDescent="0.2">
      <c r="A20" s="17">
        <v>19</v>
      </c>
      <c r="B20" s="20" t="s">
        <v>53</v>
      </c>
      <c r="C20" s="20" t="s">
        <v>14</v>
      </c>
      <c r="D20" s="27">
        <v>73.240399999999994</v>
      </c>
      <c r="E20" s="28">
        <f t="shared" si="0"/>
        <v>28.282596586142414</v>
      </c>
      <c r="F20" s="25">
        <v>19</v>
      </c>
      <c r="G20" s="16">
        <f t="shared" si="1"/>
        <v>33</v>
      </c>
      <c r="H20" s="16">
        <f t="shared" si="2"/>
        <v>61.282596586142418</v>
      </c>
    </row>
    <row r="21" spans="1:8" x14ac:dyDescent="0.2">
      <c r="A21" s="17">
        <v>20</v>
      </c>
      <c r="B21" s="20" t="s">
        <v>49</v>
      </c>
      <c r="C21" s="20" t="s">
        <v>13</v>
      </c>
      <c r="D21" s="27">
        <v>76.164599999999993</v>
      </c>
      <c r="E21" s="28">
        <f t="shared" si="0"/>
        <v>29.411809000837003</v>
      </c>
      <c r="F21" s="25">
        <v>22</v>
      </c>
      <c r="G21" s="16">
        <f t="shared" si="1"/>
        <v>28.5</v>
      </c>
      <c r="H21" s="16">
        <f t="shared" si="2"/>
        <v>57.911809000837003</v>
      </c>
    </row>
    <row r="22" spans="1:8" x14ac:dyDescent="0.2">
      <c r="A22" s="17">
        <v>21</v>
      </c>
      <c r="B22" s="20" t="s">
        <v>55</v>
      </c>
      <c r="C22" s="20" t="s">
        <v>14</v>
      </c>
      <c r="D22" s="27">
        <v>68.4084</v>
      </c>
      <c r="E22" s="28">
        <f t="shared" si="0"/>
        <v>26.416665942614522</v>
      </c>
      <c r="F22" s="25">
        <v>21</v>
      </c>
      <c r="G22" s="16">
        <f t="shared" si="1"/>
        <v>30</v>
      </c>
      <c r="H22" s="16">
        <f t="shared" si="2"/>
        <v>56.416665942614522</v>
      </c>
    </row>
    <row r="23" spans="1:8" x14ac:dyDescent="0.2">
      <c r="A23" s="17">
        <v>22</v>
      </c>
      <c r="B23" s="20" t="s">
        <v>46</v>
      </c>
      <c r="C23" s="20" t="s">
        <v>17</v>
      </c>
      <c r="D23" s="27">
        <v>78.389600000000002</v>
      </c>
      <c r="E23" s="28">
        <f t="shared" si="0"/>
        <v>30.271017544266137</v>
      </c>
      <c r="F23" s="25">
        <v>24</v>
      </c>
      <c r="G23" s="16">
        <f t="shared" si="1"/>
        <v>25.5</v>
      </c>
      <c r="H23" s="16">
        <f t="shared" si="2"/>
        <v>55.771017544266137</v>
      </c>
    </row>
    <row r="24" spans="1:8" x14ac:dyDescent="0.2">
      <c r="A24" s="17">
        <v>23</v>
      </c>
      <c r="B24" s="20" t="s">
        <v>58</v>
      </c>
      <c r="C24" s="20" t="s">
        <v>71</v>
      </c>
      <c r="D24" s="27">
        <v>60.910499999999999</v>
      </c>
      <c r="E24" s="28">
        <f t="shared" si="0"/>
        <v>23.521268307658445</v>
      </c>
      <c r="F24" s="25">
        <v>20</v>
      </c>
      <c r="G24" s="16">
        <f t="shared" si="1"/>
        <v>31.5</v>
      </c>
      <c r="H24" s="16">
        <f t="shared" si="2"/>
        <v>55.021268307658445</v>
      </c>
    </row>
    <row r="25" spans="1:8" x14ac:dyDescent="0.2">
      <c r="A25" s="17">
        <v>24</v>
      </c>
      <c r="B25" s="20" t="s">
        <v>47</v>
      </c>
      <c r="C25" s="20" t="s">
        <v>27</v>
      </c>
      <c r="D25" s="27">
        <v>77.778000000000006</v>
      </c>
      <c r="E25" s="28">
        <f t="shared" si="0"/>
        <v>30.034841389137483</v>
      </c>
      <c r="F25" s="25">
        <v>26</v>
      </c>
      <c r="G25" s="16">
        <f t="shared" si="1"/>
        <v>22.5</v>
      </c>
      <c r="H25" s="16">
        <f t="shared" si="2"/>
        <v>52.534841389137483</v>
      </c>
    </row>
    <row r="26" spans="1:8" x14ac:dyDescent="0.2">
      <c r="A26" s="17">
        <v>25</v>
      </c>
      <c r="B26" s="20" t="s">
        <v>48</v>
      </c>
      <c r="C26" s="20" t="s">
        <v>27</v>
      </c>
      <c r="D26" s="27">
        <v>76.506699999999995</v>
      </c>
      <c r="E26" s="28">
        <f t="shared" si="0"/>
        <v>29.543914727896379</v>
      </c>
      <c r="F26" s="25">
        <v>27</v>
      </c>
      <c r="G26" s="16">
        <f t="shared" si="1"/>
        <v>21</v>
      </c>
      <c r="H26" s="16">
        <f t="shared" si="2"/>
        <v>50.543914727896379</v>
      </c>
    </row>
    <row r="27" spans="1:8" x14ac:dyDescent="0.2">
      <c r="A27" s="17">
        <v>26</v>
      </c>
      <c r="B27" s="20" t="s">
        <v>61</v>
      </c>
      <c r="C27" s="20" t="s">
        <v>29</v>
      </c>
      <c r="D27" s="27">
        <v>55.0959</v>
      </c>
      <c r="E27" s="28">
        <f t="shared" si="0"/>
        <v>21.275895724906526</v>
      </c>
      <c r="F27" s="25">
        <v>23</v>
      </c>
      <c r="G27" s="16">
        <f t="shared" si="1"/>
        <v>27</v>
      </c>
      <c r="H27" s="16">
        <f t="shared" si="2"/>
        <v>48.275895724906526</v>
      </c>
    </row>
    <row r="28" spans="1:8" x14ac:dyDescent="0.2">
      <c r="A28" s="17">
        <v>27</v>
      </c>
      <c r="B28" s="20" t="s">
        <v>59</v>
      </c>
      <c r="C28" s="20" t="s">
        <v>17</v>
      </c>
      <c r="D28" s="27">
        <v>62.783999999999999</v>
      </c>
      <c r="E28" s="28">
        <f t="shared" si="0"/>
        <v>24.244741209282928</v>
      </c>
      <c r="F28" s="25">
        <v>25</v>
      </c>
      <c r="G28" s="16">
        <f t="shared" si="1"/>
        <v>24</v>
      </c>
      <c r="H28" s="16">
        <f t="shared" si="2"/>
        <v>48.244741209282928</v>
      </c>
    </row>
    <row r="29" spans="1:8" x14ac:dyDescent="0.2">
      <c r="A29" s="17">
        <v>28</v>
      </c>
      <c r="B29" s="20" t="s">
        <v>51</v>
      </c>
      <c r="C29" s="20" t="s">
        <v>27</v>
      </c>
      <c r="D29" s="27">
        <v>73.105999999999995</v>
      </c>
      <c r="E29" s="28">
        <f t="shared" si="0"/>
        <v>28.230696528507863</v>
      </c>
      <c r="F29" s="25">
        <v>28</v>
      </c>
      <c r="G29" s="16">
        <f t="shared" si="1"/>
        <v>19.5</v>
      </c>
      <c r="H29" s="16">
        <f t="shared" si="2"/>
        <v>47.730696528507863</v>
      </c>
    </row>
    <row r="30" spans="1:8" x14ac:dyDescent="0.2">
      <c r="A30" s="17">
        <v>29</v>
      </c>
      <c r="B30" s="20" t="s">
        <v>54</v>
      </c>
      <c r="C30" s="20" t="s">
        <v>16</v>
      </c>
      <c r="D30" s="27">
        <v>70.385300000000001</v>
      </c>
      <c r="E30" s="28">
        <f t="shared" si="0"/>
        <v>27.180067906437021</v>
      </c>
      <c r="F30" s="25">
        <v>30</v>
      </c>
      <c r="G30" s="16">
        <f t="shared" si="1"/>
        <v>16.5</v>
      </c>
      <c r="H30" s="16">
        <f t="shared" si="2"/>
        <v>43.680067906437017</v>
      </c>
    </row>
    <row r="31" spans="1:8" x14ac:dyDescent="0.2">
      <c r="A31" s="17">
        <v>30</v>
      </c>
      <c r="B31" s="20" t="s">
        <v>60</v>
      </c>
      <c r="C31" s="20" t="s">
        <v>17</v>
      </c>
      <c r="D31" s="27">
        <v>60.040399999999998</v>
      </c>
      <c r="E31" s="28">
        <f t="shared" si="0"/>
        <v>23.185269497034767</v>
      </c>
      <c r="F31" s="25">
        <v>32</v>
      </c>
      <c r="G31" s="16">
        <f t="shared" si="1"/>
        <v>13.5</v>
      </c>
      <c r="H31" s="16">
        <f t="shared" si="2"/>
        <v>36.685269497034767</v>
      </c>
    </row>
    <row r="32" spans="1:8" x14ac:dyDescent="0.2">
      <c r="A32" s="17">
        <v>31</v>
      </c>
      <c r="B32" s="20" t="s">
        <v>63</v>
      </c>
      <c r="C32" s="20" t="s">
        <v>1</v>
      </c>
      <c r="D32" s="27">
        <v>47.957099999999997</v>
      </c>
      <c r="E32" s="28">
        <f t="shared" si="0"/>
        <v>18.519168556442761</v>
      </c>
      <c r="F32" s="25">
        <v>29</v>
      </c>
      <c r="G32" s="16">
        <f t="shared" si="1"/>
        <v>18</v>
      </c>
      <c r="H32" s="16">
        <f t="shared" si="2"/>
        <v>36.519168556442764</v>
      </c>
    </row>
    <row r="33" spans="1:8" x14ac:dyDescent="0.2">
      <c r="A33" s="17">
        <v>32</v>
      </c>
      <c r="B33" s="20" t="s">
        <v>62</v>
      </c>
      <c r="C33" s="20" t="s">
        <v>15</v>
      </c>
      <c r="D33" s="27">
        <v>52.746699999999997</v>
      </c>
      <c r="E33" s="28">
        <f t="shared" si="0"/>
        <v>20.368725967502609</v>
      </c>
      <c r="F33" s="25">
        <v>31</v>
      </c>
      <c r="G33" s="16">
        <f t="shared" si="1"/>
        <v>15</v>
      </c>
      <c r="H33" s="16">
        <f t="shared" si="2"/>
        <v>35.368725967502613</v>
      </c>
    </row>
    <row r="34" spans="1:8" x14ac:dyDescent="0.2">
      <c r="A34" s="17">
        <v>33</v>
      </c>
      <c r="B34" s="20" t="s">
        <v>57</v>
      </c>
      <c r="C34" s="20" t="s">
        <v>16</v>
      </c>
      <c r="D34" s="27">
        <v>62.186399999999999</v>
      </c>
      <c r="E34" s="28">
        <f t="shared" si="0"/>
        <v>24.013971310157874</v>
      </c>
      <c r="F34" s="25">
        <v>34</v>
      </c>
      <c r="G34" s="16">
        <f t="shared" si="1"/>
        <v>10.5</v>
      </c>
      <c r="H34" s="16">
        <f t="shared" si="2"/>
        <v>34.513971310157871</v>
      </c>
    </row>
    <row r="35" spans="1:8" x14ac:dyDescent="0.2">
      <c r="A35" s="17">
        <v>34</v>
      </c>
      <c r="B35" s="20" t="s">
        <v>65</v>
      </c>
      <c r="C35" s="20" t="s">
        <v>1</v>
      </c>
      <c r="D35" s="27">
        <v>35.866700000000002</v>
      </c>
      <c r="E35" s="28">
        <f t="shared" si="0"/>
        <v>13.850325871734647</v>
      </c>
      <c r="F35" s="25">
        <v>33</v>
      </c>
      <c r="G35" s="16">
        <f t="shared" si="1"/>
        <v>12</v>
      </c>
      <c r="H35" s="16">
        <f t="shared" si="2"/>
        <v>25.850325871734647</v>
      </c>
    </row>
    <row r="36" spans="1:8" x14ac:dyDescent="0.2">
      <c r="A36" s="17">
        <v>35</v>
      </c>
      <c r="B36" s="20" t="s">
        <v>64</v>
      </c>
      <c r="C36" s="20" t="s">
        <v>29</v>
      </c>
      <c r="D36" s="27">
        <v>47.059699999999999</v>
      </c>
      <c r="E36" s="28">
        <f t="shared" si="0"/>
        <v>18.172627546612063</v>
      </c>
      <c r="F36" s="25">
        <v>38</v>
      </c>
      <c r="G36" s="16">
        <f t="shared" si="1"/>
        <v>4.5</v>
      </c>
      <c r="H36" s="16">
        <f t="shared" si="2"/>
        <v>22.672627546612063</v>
      </c>
    </row>
    <row r="37" spans="1:8" x14ac:dyDescent="0.2">
      <c r="A37" s="17">
        <v>36</v>
      </c>
      <c r="B37" s="20" t="s">
        <v>66</v>
      </c>
      <c r="C37" s="20" t="s">
        <v>15</v>
      </c>
      <c r="D37" s="27">
        <v>36.257100000000001</v>
      </c>
      <c r="E37" s="28">
        <f t="shared" si="0"/>
        <v>14.001083182006438</v>
      </c>
      <c r="F37" s="25">
        <v>36</v>
      </c>
      <c r="G37" s="16">
        <f t="shared" si="1"/>
        <v>7.5</v>
      </c>
      <c r="H37" s="16">
        <f t="shared" si="2"/>
        <v>21.50108318200644</v>
      </c>
    </row>
    <row r="38" spans="1:8" x14ac:dyDescent="0.2">
      <c r="A38" s="17">
        <v>37</v>
      </c>
      <c r="B38" s="20" t="s">
        <v>68</v>
      </c>
      <c r="C38" s="20" t="s">
        <v>29</v>
      </c>
      <c r="D38" s="27">
        <v>32.003900000000002</v>
      </c>
      <c r="E38" s="28">
        <f t="shared" si="0"/>
        <v>12.358662608113054</v>
      </c>
      <c r="F38" s="25">
        <v>35</v>
      </c>
      <c r="G38" s="16">
        <f t="shared" si="1"/>
        <v>9</v>
      </c>
      <c r="H38" s="16">
        <f t="shared" si="2"/>
        <v>21.358662608113054</v>
      </c>
    </row>
    <row r="39" spans="1:8" x14ac:dyDescent="0.2">
      <c r="A39" s="17">
        <v>38</v>
      </c>
      <c r="B39" s="20" t="s">
        <v>67</v>
      </c>
      <c r="C39" s="20" t="s">
        <v>28</v>
      </c>
      <c r="D39" s="27">
        <v>30.219899999999999</v>
      </c>
      <c r="E39" s="28">
        <f t="shared" si="0"/>
        <v>11.669751128797293</v>
      </c>
      <c r="F39" s="25">
        <v>37</v>
      </c>
      <c r="G39" s="16">
        <f t="shared" si="1"/>
        <v>6</v>
      </c>
      <c r="H39" s="16">
        <f t="shared" si="2"/>
        <v>17.669751128797294</v>
      </c>
    </row>
    <row r="40" spans="1:8" x14ac:dyDescent="0.2">
      <c r="A40" s="17">
        <v>39</v>
      </c>
      <c r="B40" s="20" t="s">
        <v>69</v>
      </c>
      <c r="C40" s="20" t="s">
        <v>28</v>
      </c>
      <c r="D40" s="27">
        <v>21.769500000000001</v>
      </c>
      <c r="E40" s="28">
        <f t="shared" si="0"/>
        <v>8.4065350050249226</v>
      </c>
      <c r="F40" s="25">
        <v>39</v>
      </c>
      <c r="G40" s="16">
        <f t="shared" si="1"/>
        <v>3</v>
      </c>
      <c r="H40" s="16">
        <f t="shared" si="2"/>
        <v>11.406535005024923</v>
      </c>
    </row>
    <row r="41" spans="1:8" x14ac:dyDescent="0.2">
      <c r="A41" s="17">
        <v>40</v>
      </c>
      <c r="B41" s="20" t="s">
        <v>294</v>
      </c>
      <c r="C41" s="20" t="s">
        <v>28</v>
      </c>
      <c r="D41" s="27">
        <v>14.361800000000001</v>
      </c>
      <c r="E41" s="28">
        <f t="shared" si="0"/>
        <v>5.545969105177746</v>
      </c>
      <c r="F41" s="25">
        <v>40</v>
      </c>
      <c r="G41" s="16">
        <f t="shared" si="1"/>
        <v>1.5</v>
      </c>
      <c r="H41" s="16">
        <f t="shared" si="2"/>
        <v>7.045969105177746</v>
      </c>
    </row>
    <row r="43" spans="1:8" x14ac:dyDescent="0.2">
      <c r="G43" s="16">
        <f>60/MAX($A:$A)</f>
        <v>1.5</v>
      </c>
    </row>
  </sheetData>
  <sortState ref="B2:H41">
    <sortCondition descending="1" ref="H2:H41"/>
  </sortState>
  <phoneticPr fontId="4" type="noConversion"/>
  <printOptions gridLines="1"/>
  <pageMargins left="0.25" right="0.25" top="0.75" bottom="0.75" header="0.3" footer="0.3"/>
  <pageSetup scale="89" orientation="portrait" horizontalDpi="4294967292" verticalDpi="4294967292" r:id="rId1"/>
  <headerFooter alignWithMargins="0">
    <oddHeader>&amp;C&amp;"Verdana,Bold"&amp;14Men's Epee</oddHeader>
    <oddFooter>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Normal="100" workbookViewId="0">
      <selection activeCell="F8" sqref="F8"/>
    </sheetView>
  </sheetViews>
  <sheetFormatPr defaultColWidth="11" defaultRowHeight="12.75" x14ac:dyDescent="0.2"/>
  <cols>
    <col min="1" max="1" width="3.625" style="10" bestFit="1" customWidth="1"/>
    <col min="2" max="2" width="21.25" style="6" bestFit="1" customWidth="1"/>
    <col min="3" max="3" width="17.625" style="6" bestFit="1" customWidth="1"/>
    <col min="4" max="4" width="9.25" style="8" customWidth="1"/>
    <col min="5" max="5" width="8.25" style="8" bestFit="1" customWidth="1"/>
    <col min="6" max="6" width="6" style="6" customWidth="1"/>
    <col min="7" max="7" width="8.25" style="8" bestFit="1" customWidth="1"/>
    <col min="8" max="8" width="9.25" style="8" bestFit="1" customWidth="1"/>
    <col min="9" max="9" width="5.375" style="6" bestFit="1" customWidth="1"/>
    <col min="10" max="16384" width="11" style="6"/>
  </cols>
  <sheetData>
    <row r="1" spans="1:10" x14ac:dyDescent="0.2">
      <c r="B1" s="11" t="s">
        <v>2</v>
      </c>
      <c r="C1" s="11" t="s">
        <v>3</v>
      </c>
      <c r="D1" s="12" t="s">
        <v>0</v>
      </c>
      <c r="E1" s="13" t="s">
        <v>25</v>
      </c>
      <c r="F1" s="14" t="s">
        <v>10</v>
      </c>
      <c r="G1" s="13" t="s">
        <v>26</v>
      </c>
      <c r="H1" s="13" t="s">
        <v>11</v>
      </c>
      <c r="I1" s="15"/>
    </row>
    <row r="2" spans="1:10" x14ac:dyDescent="0.2">
      <c r="A2" s="10">
        <v>1</v>
      </c>
      <c r="B2" s="6" t="s">
        <v>73</v>
      </c>
      <c r="C2" s="6" t="s">
        <v>12</v>
      </c>
      <c r="D2" s="8">
        <v>113.80200000000001</v>
      </c>
      <c r="E2" s="8">
        <f t="shared" ref="E2:E44" si="0">IF(ISNUMBER(D2),D2/MAX(D:D)*40,0)</f>
        <v>38.169217804721598</v>
      </c>
      <c r="F2" s="7">
        <v>2</v>
      </c>
      <c r="G2" s="8">
        <f t="shared" ref="G2:G44" si="1">IF(ISNUMBER(F2),60*((MAX(F:F)+1-F2)/MAX(F:F)),0)</f>
        <v>58.604651162790695</v>
      </c>
      <c r="H2" s="8">
        <f t="shared" ref="H2:H44" si="2">E2+G2</f>
        <v>96.7738689675123</v>
      </c>
      <c r="I2" s="7" t="s">
        <v>300</v>
      </c>
    </row>
    <row r="3" spans="1:10" x14ac:dyDescent="0.2">
      <c r="A3" s="10">
        <v>2</v>
      </c>
      <c r="B3" s="6" t="s">
        <v>75</v>
      </c>
      <c r="C3" s="6" t="s">
        <v>70</v>
      </c>
      <c r="D3" s="8">
        <v>108.3807</v>
      </c>
      <c r="E3" s="8">
        <f t="shared" si="0"/>
        <v>36.350912498270596</v>
      </c>
      <c r="F3" s="7">
        <v>1</v>
      </c>
      <c r="G3" s="8">
        <f t="shared" si="1"/>
        <v>60</v>
      </c>
      <c r="H3" s="8">
        <f t="shared" si="2"/>
        <v>96.350912498270588</v>
      </c>
      <c r="I3" s="7" t="s">
        <v>301</v>
      </c>
    </row>
    <row r="4" spans="1:10" x14ac:dyDescent="0.2">
      <c r="A4" s="10">
        <v>3</v>
      </c>
      <c r="B4" s="6" t="s">
        <v>72</v>
      </c>
      <c r="C4" s="7" t="s">
        <v>30</v>
      </c>
      <c r="D4" s="8">
        <v>119.26049999999999</v>
      </c>
      <c r="E4" s="8">
        <f t="shared" si="0"/>
        <v>40</v>
      </c>
      <c r="F4" s="7">
        <v>5</v>
      </c>
      <c r="G4" s="8">
        <f t="shared" si="1"/>
        <v>54.418604651162788</v>
      </c>
      <c r="H4" s="8">
        <f t="shared" si="2"/>
        <v>94.418604651162781</v>
      </c>
      <c r="I4" s="7" t="s">
        <v>302</v>
      </c>
    </row>
    <row r="5" spans="1:10" x14ac:dyDescent="0.2">
      <c r="A5" s="10">
        <v>4</v>
      </c>
      <c r="B5" s="7" t="s">
        <v>74</v>
      </c>
      <c r="C5" s="7" t="s">
        <v>70</v>
      </c>
      <c r="D5" s="8">
        <v>108.8707</v>
      </c>
      <c r="E5" s="8">
        <f t="shared" si="0"/>
        <v>36.515258614545473</v>
      </c>
      <c r="F5" s="7">
        <v>4</v>
      </c>
      <c r="G5" s="8">
        <f t="shared" si="1"/>
        <v>55.813953488372093</v>
      </c>
      <c r="H5" s="8">
        <f t="shared" si="2"/>
        <v>92.329212102917566</v>
      </c>
      <c r="I5" s="25" t="s">
        <v>303</v>
      </c>
    </row>
    <row r="6" spans="1:10" x14ac:dyDescent="0.2">
      <c r="A6" s="10">
        <v>5</v>
      </c>
      <c r="B6" s="21" t="s">
        <v>80</v>
      </c>
      <c r="C6" s="6" t="s">
        <v>12</v>
      </c>
      <c r="D6" s="8">
        <v>91.542199999999994</v>
      </c>
      <c r="E6" s="8">
        <f t="shared" si="0"/>
        <v>30.703275602567487</v>
      </c>
      <c r="F6" s="7">
        <v>3</v>
      </c>
      <c r="G6" s="8">
        <f t="shared" si="1"/>
        <v>57.209302325581397</v>
      </c>
      <c r="H6" s="8">
        <f t="shared" si="2"/>
        <v>87.912577928148892</v>
      </c>
      <c r="I6" s="25" t="s">
        <v>304</v>
      </c>
    </row>
    <row r="7" spans="1:10" x14ac:dyDescent="0.2">
      <c r="A7" s="10">
        <v>6</v>
      </c>
      <c r="B7" s="6" t="s">
        <v>77</v>
      </c>
      <c r="C7" s="6" t="s">
        <v>12</v>
      </c>
      <c r="D7" s="8">
        <v>98.858099999999993</v>
      </c>
      <c r="E7" s="8">
        <f t="shared" si="0"/>
        <v>33.157030198598868</v>
      </c>
      <c r="F7" s="7">
        <v>7</v>
      </c>
      <c r="G7" s="8">
        <f t="shared" si="1"/>
        <v>51.627906976744185</v>
      </c>
      <c r="H7" s="8">
        <f t="shared" si="2"/>
        <v>84.78493717534306</v>
      </c>
      <c r="J7" s="7" t="s">
        <v>309</v>
      </c>
    </row>
    <row r="8" spans="1:10" x14ac:dyDescent="0.2">
      <c r="A8" s="10">
        <v>7</v>
      </c>
      <c r="B8" s="7" t="s">
        <v>79</v>
      </c>
      <c r="C8" s="6" t="s">
        <v>30</v>
      </c>
      <c r="D8" s="8">
        <v>92.6738</v>
      </c>
      <c r="E8" s="8">
        <f t="shared" si="0"/>
        <v>31.082814511091268</v>
      </c>
      <c r="F8" s="7">
        <v>6</v>
      </c>
      <c r="G8" s="8">
        <f t="shared" si="1"/>
        <v>53.02325581395349</v>
      </c>
      <c r="H8" s="8">
        <f t="shared" si="2"/>
        <v>84.106070325044755</v>
      </c>
      <c r="I8" s="36" t="s">
        <v>305</v>
      </c>
    </row>
    <row r="9" spans="1:10" ht="13.5" thickBot="1" x14ac:dyDescent="0.25">
      <c r="A9" s="3">
        <v>8</v>
      </c>
      <c r="B9" s="2" t="s">
        <v>90</v>
      </c>
      <c r="C9" s="2" t="s">
        <v>12</v>
      </c>
      <c r="D9" s="9">
        <v>85.435500000000005</v>
      </c>
      <c r="E9" s="9">
        <f t="shared" si="0"/>
        <v>28.655086973474035</v>
      </c>
      <c r="F9" s="4">
        <v>8</v>
      </c>
      <c r="G9" s="9">
        <f t="shared" si="1"/>
        <v>50.232558139534888</v>
      </c>
      <c r="H9" s="9">
        <f t="shared" si="2"/>
        <v>78.887645113008915</v>
      </c>
      <c r="I9" s="2"/>
      <c r="J9" s="7" t="s">
        <v>310</v>
      </c>
    </row>
    <row r="10" spans="1:10" ht="13.5" thickTop="1" x14ac:dyDescent="0.2">
      <c r="A10" s="10">
        <v>9</v>
      </c>
      <c r="B10" s="6" t="s">
        <v>85</v>
      </c>
      <c r="C10" s="7" t="s">
        <v>71</v>
      </c>
      <c r="D10" s="8">
        <v>87.050700000000006</v>
      </c>
      <c r="E10" s="8">
        <f t="shared" si="0"/>
        <v>29.196825436754001</v>
      </c>
      <c r="F10" s="7">
        <v>10</v>
      </c>
      <c r="G10" s="8">
        <f t="shared" si="1"/>
        <v>47.441860465116278</v>
      </c>
      <c r="H10" s="8">
        <f t="shared" si="2"/>
        <v>76.638685901870275</v>
      </c>
      <c r="I10" s="36" t="s">
        <v>306</v>
      </c>
    </row>
    <row r="11" spans="1:10" x14ac:dyDescent="0.2">
      <c r="A11" s="10">
        <v>10</v>
      </c>
      <c r="B11" s="6" t="s">
        <v>82</v>
      </c>
      <c r="C11" s="6" t="s">
        <v>16</v>
      </c>
      <c r="D11" s="8">
        <v>89.104200000000006</v>
      </c>
      <c r="E11" s="8">
        <f t="shared" si="0"/>
        <v>29.885569824040651</v>
      </c>
      <c r="F11" s="7">
        <v>11</v>
      </c>
      <c r="G11" s="8">
        <f t="shared" si="1"/>
        <v>46.04651162790698</v>
      </c>
      <c r="H11" s="8">
        <f t="shared" si="2"/>
        <v>75.932081451947624</v>
      </c>
      <c r="I11" s="36" t="s">
        <v>307</v>
      </c>
    </row>
    <row r="12" spans="1:10" x14ac:dyDescent="0.2">
      <c r="A12" s="10">
        <v>11</v>
      </c>
      <c r="B12" s="6" t="s">
        <v>78</v>
      </c>
      <c r="C12" s="6" t="s">
        <v>17</v>
      </c>
      <c r="D12" s="8">
        <v>95.4041</v>
      </c>
      <c r="E12" s="8">
        <f t="shared" si="0"/>
        <v>31.998557778979627</v>
      </c>
      <c r="F12" s="7">
        <v>13</v>
      </c>
      <c r="G12" s="8">
        <f t="shared" si="1"/>
        <v>43.255813953488371</v>
      </c>
      <c r="H12" s="8">
        <f t="shared" si="2"/>
        <v>75.254371732468002</v>
      </c>
      <c r="I12" s="36"/>
    </row>
    <row r="13" spans="1:10" x14ac:dyDescent="0.2">
      <c r="A13" s="10">
        <v>12</v>
      </c>
      <c r="B13" s="7" t="s">
        <v>76</v>
      </c>
      <c r="C13" s="6" t="s">
        <v>30</v>
      </c>
      <c r="D13" s="8">
        <v>102.04689999999999</v>
      </c>
      <c r="E13" s="8">
        <f t="shared" si="0"/>
        <v>34.226554475287287</v>
      </c>
      <c r="F13" s="7">
        <v>15</v>
      </c>
      <c r="G13" s="8">
        <f t="shared" si="1"/>
        <v>40.465116279069768</v>
      </c>
      <c r="H13" s="8">
        <f t="shared" si="2"/>
        <v>74.691670754357062</v>
      </c>
    </row>
    <row r="14" spans="1:10" x14ac:dyDescent="0.2">
      <c r="A14" s="10">
        <v>13</v>
      </c>
      <c r="B14" s="6" t="s">
        <v>93</v>
      </c>
      <c r="C14" s="6" t="s">
        <v>13</v>
      </c>
      <c r="D14" s="8">
        <v>75.519000000000005</v>
      </c>
      <c r="E14" s="8">
        <f t="shared" si="0"/>
        <v>25.329090520331548</v>
      </c>
      <c r="F14" s="7">
        <v>9</v>
      </c>
      <c r="G14" s="8">
        <f t="shared" si="1"/>
        <v>48.837209302325583</v>
      </c>
      <c r="H14" s="8">
        <f t="shared" si="2"/>
        <v>74.166299822657123</v>
      </c>
    </row>
    <row r="15" spans="1:10" x14ac:dyDescent="0.2">
      <c r="A15" s="10">
        <v>14</v>
      </c>
      <c r="B15" s="6" t="s">
        <v>87</v>
      </c>
      <c r="C15" s="6" t="s">
        <v>70</v>
      </c>
      <c r="D15" s="8">
        <v>82.420299999999997</v>
      </c>
      <c r="E15" s="8">
        <f t="shared" si="0"/>
        <v>27.643788177980134</v>
      </c>
      <c r="F15" s="7">
        <v>14</v>
      </c>
      <c r="G15" s="8">
        <f t="shared" si="1"/>
        <v>41.860465116279073</v>
      </c>
      <c r="H15" s="8">
        <f t="shared" si="2"/>
        <v>69.5042532942592</v>
      </c>
    </row>
    <row r="16" spans="1:10" x14ac:dyDescent="0.2">
      <c r="A16" s="10">
        <v>15</v>
      </c>
      <c r="B16" s="6" t="s">
        <v>88</v>
      </c>
      <c r="C16" s="6" t="s">
        <v>16</v>
      </c>
      <c r="D16" s="8">
        <v>81.469499999999996</v>
      </c>
      <c r="E16" s="8">
        <f t="shared" si="0"/>
        <v>27.324889632359415</v>
      </c>
      <c r="F16" s="7">
        <v>16</v>
      </c>
      <c r="G16" s="8">
        <f t="shared" si="1"/>
        <v>39.069767441860471</v>
      </c>
      <c r="H16" s="8">
        <f t="shared" si="2"/>
        <v>66.394657074219879</v>
      </c>
    </row>
    <row r="17" spans="1:8" x14ac:dyDescent="0.2">
      <c r="A17" s="10">
        <v>16</v>
      </c>
      <c r="B17" s="6" t="s">
        <v>89</v>
      </c>
      <c r="C17" s="6" t="s">
        <v>13</v>
      </c>
      <c r="D17" s="8">
        <v>80.008899999999997</v>
      </c>
      <c r="E17" s="8">
        <f t="shared" si="0"/>
        <v>26.835004045765363</v>
      </c>
      <c r="F17" s="7">
        <v>17</v>
      </c>
      <c r="G17" s="8">
        <f t="shared" si="1"/>
        <v>37.674418604651166</v>
      </c>
      <c r="H17" s="8">
        <f t="shared" si="2"/>
        <v>64.509422650416525</v>
      </c>
    </row>
    <row r="18" spans="1:8" x14ac:dyDescent="0.2">
      <c r="A18" s="10">
        <v>17</v>
      </c>
      <c r="B18" s="6" t="s">
        <v>290</v>
      </c>
      <c r="C18" s="6" t="s">
        <v>29</v>
      </c>
      <c r="D18" s="8">
        <v>59.113100000000003</v>
      </c>
      <c r="E18" s="8">
        <f t="shared" si="0"/>
        <v>19.826547767282548</v>
      </c>
      <c r="F18" s="7">
        <v>12</v>
      </c>
      <c r="G18" s="8">
        <f t="shared" si="1"/>
        <v>44.651162790697676</v>
      </c>
      <c r="H18" s="8">
        <f t="shared" si="2"/>
        <v>64.477710557980231</v>
      </c>
    </row>
    <row r="19" spans="1:8" x14ac:dyDescent="0.2">
      <c r="A19" s="10">
        <v>18</v>
      </c>
      <c r="B19" s="6" t="s">
        <v>84</v>
      </c>
      <c r="C19" s="6" t="s">
        <v>14</v>
      </c>
      <c r="D19" s="8">
        <v>86.145099999999999</v>
      </c>
      <c r="E19" s="8">
        <f t="shared" si="0"/>
        <v>28.893086981859039</v>
      </c>
      <c r="F19" s="7">
        <v>19</v>
      </c>
      <c r="G19" s="8">
        <f t="shared" si="1"/>
        <v>34.883720930232563</v>
      </c>
      <c r="H19" s="8">
        <f t="shared" si="2"/>
        <v>63.776807912091598</v>
      </c>
    </row>
    <row r="20" spans="1:8" x14ac:dyDescent="0.2">
      <c r="A20" s="10">
        <v>19</v>
      </c>
      <c r="B20" s="6" t="s">
        <v>99</v>
      </c>
      <c r="C20" s="6" t="s">
        <v>16</v>
      </c>
      <c r="D20" s="8">
        <v>66.08</v>
      </c>
      <c r="E20" s="8">
        <f t="shared" si="0"/>
        <v>22.163247680497733</v>
      </c>
      <c r="F20" s="7">
        <v>18</v>
      </c>
      <c r="G20" s="8">
        <f t="shared" si="1"/>
        <v>36.279069767441861</v>
      </c>
      <c r="H20" s="8">
        <f t="shared" si="2"/>
        <v>58.442317447939594</v>
      </c>
    </row>
    <row r="21" spans="1:8" x14ac:dyDescent="0.2">
      <c r="A21" s="10">
        <v>20</v>
      </c>
      <c r="B21" s="6" t="s">
        <v>95</v>
      </c>
      <c r="C21" s="7" t="s">
        <v>71</v>
      </c>
      <c r="D21" s="8">
        <v>68.688299999999998</v>
      </c>
      <c r="E21" s="8">
        <f t="shared" si="0"/>
        <v>23.038072119436027</v>
      </c>
      <c r="F21" s="7">
        <v>20</v>
      </c>
      <c r="G21" s="8">
        <f t="shared" si="1"/>
        <v>33.488372093023258</v>
      </c>
      <c r="H21" s="8">
        <f t="shared" si="2"/>
        <v>56.526444212459282</v>
      </c>
    </row>
    <row r="22" spans="1:8" x14ac:dyDescent="0.2">
      <c r="A22" s="10">
        <v>21</v>
      </c>
      <c r="B22" s="6" t="s">
        <v>96</v>
      </c>
      <c r="C22" s="6" t="s">
        <v>14</v>
      </c>
      <c r="D22" s="8">
        <v>69.943299999999994</v>
      </c>
      <c r="E22" s="8">
        <f t="shared" si="0"/>
        <v>23.458999417242087</v>
      </c>
      <c r="F22" s="7">
        <v>21</v>
      </c>
      <c r="G22" s="8">
        <f t="shared" si="1"/>
        <v>32.093023255813954</v>
      </c>
      <c r="H22" s="8">
        <f t="shared" si="2"/>
        <v>55.552022673056044</v>
      </c>
    </row>
    <row r="23" spans="1:8" x14ac:dyDescent="0.2">
      <c r="A23" s="10">
        <v>22</v>
      </c>
      <c r="B23" s="6" t="s">
        <v>81</v>
      </c>
      <c r="C23" s="6" t="s">
        <v>14</v>
      </c>
      <c r="D23" s="8">
        <v>90.565399999999997</v>
      </c>
      <c r="E23" s="8">
        <f t="shared" si="0"/>
        <v>30.375656650777081</v>
      </c>
      <c r="F23" s="6">
        <v>26</v>
      </c>
      <c r="G23" s="8">
        <f t="shared" si="1"/>
        <v>25.116279069767444</v>
      </c>
      <c r="H23" s="8">
        <f t="shared" si="2"/>
        <v>55.491935720544525</v>
      </c>
    </row>
    <row r="24" spans="1:8" x14ac:dyDescent="0.2">
      <c r="A24" s="10">
        <v>23</v>
      </c>
      <c r="B24" s="6" t="s">
        <v>98</v>
      </c>
      <c r="C24" s="6" t="s">
        <v>1</v>
      </c>
      <c r="D24" s="8">
        <v>72.091099999999997</v>
      </c>
      <c r="E24" s="8">
        <f t="shared" si="0"/>
        <v>24.179372046905723</v>
      </c>
      <c r="F24" s="6">
        <v>22</v>
      </c>
      <c r="G24" s="8">
        <f t="shared" si="1"/>
        <v>30.697674418604652</v>
      </c>
      <c r="H24" s="8">
        <f t="shared" si="2"/>
        <v>54.877046465510375</v>
      </c>
    </row>
    <row r="25" spans="1:8" x14ac:dyDescent="0.2">
      <c r="A25" s="10">
        <v>24</v>
      </c>
      <c r="B25" s="6" t="s">
        <v>86</v>
      </c>
      <c r="C25" s="6" t="s">
        <v>70</v>
      </c>
      <c r="D25" s="8">
        <v>82.449299999999994</v>
      </c>
      <c r="E25" s="8">
        <f t="shared" si="0"/>
        <v>27.653514784861709</v>
      </c>
      <c r="F25" s="6">
        <v>25</v>
      </c>
      <c r="G25" s="8">
        <f t="shared" si="1"/>
        <v>26.511627906976745</v>
      </c>
      <c r="H25" s="8">
        <f t="shared" si="2"/>
        <v>54.165142691838454</v>
      </c>
    </row>
    <row r="26" spans="1:8" x14ac:dyDescent="0.2">
      <c r="A26" s="10">
        <v>25</v>
      </c>
      <c r="B26" s="6" t="s">
        <v>91</v>
      </c>
      <c r="C26" s="6" t="s">
        <v>17</v>
      </c>
      <c r="D26" s="8">
        <v>72.9285</v>
      </c>
      <c r="E26" s="8">
        <f t="shared" si="0"/>
        <v>24.460236205617115</v>
      </c>
      <c r="F26" s="6">
        <v>23</v>
      </c>
      <c r="G26" s="8">
        <f t="shared" si="1"/>
        <v>29.302325581395348</v>
      </c>
      <c r="H26" s="8">
        <f t="shared" si="2"/>
        <v>53.762561787012459</v>
      </c>
    </row>
    <row r="27" spans="1:8" x14ac:dyDescent="0.2">
      <c r="A27" s="10">
        <v>26</v>
      </c>
      <c r="B27" s="21" t="s">
        <v>83</v>
      </c>
      <c r="C27" s="6" t="s">
        <v>13</v>
      </c>
      <c r="D27" s="8">
        <v>86.529499999999999</v>
      </c>
      <c r="E27" s="8">
        <f t="shared" si="0"/>
        <v>29.022014833075495</v>
      </c>
      <c r="F27" s="6">
        <v>27</v>
      </c>
      <c r="G27" s="8">
        <f t="shared" si="1"/>
        <v>23.720930232558139</v>
      </c>
      <c r="H27" s="8">
        <f t="shared" si="2"/>
        <v>52.742945065633634</v>
      </c>
    </row>
    <row r="28" spans="1:8" x14ac:dyDescent="0.2">
      <c r="A28" s="10">
        <v>27</v>
      </c>
      <c r="B28" s="7" t="s">
        <v>94</v>
      </c>
      <c r="C28" s="6" t="s">
        <v>16</v>
      </c>
      <c r="D28" s="8">
        <v>67.842299999999994</v>
      </c>
      <c r="E28" s="8">
        <f t="shared" si="0"/>
        <v>22.75432351868389</v>
      </c>
      <c r="F28" s="6">
        <v>27</v>
      </c>
      <c r="G28" s="8">
        <f t="shared" si="1"/>
        <v>23.720930232558139</v>
      </c>
      <c r="H28" s="8">
        <f t="shared" si="2"/>
        <v>46.475253751242029</v>
      </c>
    </row>
    <row r="29" spans="1:8" x14ac:dyDescent="0.2">
      <c r="A29" s="10">
        <v>28</v>
      </c>
      <c r="B29" s="6" t="s">
        <v>92</v>
      </c>
      <c r="C29" s="6" t="s">
        <v>13</v>
      </c>
      <c r="D29" s="8">
        <v>72.95</v>
      </c>
      <c r="E29" s="8">
        <f t="shared" si="0"/>
        <v>24.467447310718974</v>
      </c>
      <c r="F29" s="6">
        <v>29</v>
      </c>
      <c r="G29" s="8">
        <f t="shared" si="1"/>
        <v>20.930232558139537</v>
      </c>
      <c r="H29" s="8">
        <f t="shared" si="2"/>
        <v>45.397679868858511</v>
      </c>
    </row>
    <row r="30" spans="1:8" x14ac:dyDescent="0.2">
      <c r="A30" s="10">
        <v>29</v>
      </c>
      <c r="B30" s="6" t="s">
        <v>106</v>
      </c>
      <c r="C30" s="7" t="s">
        <v>71</v>
      </c>
      <c r="D30" s="8">
        <v>51.888199999999998</v>
      </c>
      <c r="E30" s="8">
        <f t="shared" si="0"/>
        <v>17.403314592845074</v>
      </c>
      <c r="F30" s="6">
        <v>24</v>
      </c>
      <c r="G30" s="8">
        <f t="shared" si="1"/>
        <v>27.906976744186046</v>
      </c>
      <c r="H30" s="8">
        <f t="shared" si="2"/>
        <v>45.310291337031117</v>
      </c>
    </row>
    <row r="31" spans="1:8" x14ac:dyDescent="0.2">
      <c r="A31" s="10">
        <v>30</v>
      </c>
      <c r="B31" s="6" t="s">
        <v>100</v>
      </c>
      <c r="C31" s="7" t="s">
        <v>27</v>
      </c>
      <c r="D31" s="8">
        <v>61.430900000000001</v>
      </c>
      <c r="E31" s="8">
        <f t="shared" si="0"/>
        <v>20.603938437286445</v>
      </c>
      <c r="F31" s="6">
        <v>31</v>
      </c>
      <c r="G31" s="8">
        <f t="shared" si="1"/>
        <v>18.13953488372093</v>
      </c>
      <c r="H31" s="8">
        <f t="shared" si="2"/>
        <v>38.743473321007372</v>
      </c>
    </row>
    <row r="32" spans="1:8" x14ac:dyDescent="0.2">
      <c r="A32" s="10">
        <v>31</v>
      </c>
      <c r="B32" s="6" t="s">
        <v>101</v>
      </c>
      <c r="C32" s="7" t="s">
        <v>27</v>
      </c>
      <c r="D32" s="8">
        <v>56.596499999999999</v>
      </c>
      <c r="E32" s="8">
        <f t="shared" si="0"/>
        <v>18.982479530104268</v>
      </c>
      <c r="F32" s="6">
        <v>30</v>
      </c>
      <c r="G32" s="8">
        <f t="shared" si="1"/>
        <v>19.534883720930235</v>
      </c>
      <c r="H32" s="8">
        <f t="shared" si="2"/>
        <v>38.517363251034503</v>
      </c>
    </row>
    <row r="33" spans="1:8" x14ac:dyDescent="0.2">
      <c r="A33" s="10">
        <v>32</v>
      </c>
      <c r="B33" s="6" t="s">
        <v>97</v>
      </c>
      <c r="C33" s="6" t="s">
        <v>15</v>
      </c>
      <c r="D33" s="8">
        <v>65.076800000000006</v>
      </c>
      <c r="E33" s="8">
        <f t="shared" si="0"/>
        <v>21.826774162442725</v>
      </c>
      <c r="F33" s="6">
        <v>33</v>
      </c>
      <c r="G33" s="8">
        <f t="shared" si="1"/>
        <v>15.348837209302326</v>
      </c>
      <c r="H33" s="8">
        <f t="shared" si="2"/>
        <v>37.175611371745049</v>
      </c>
    </row>
    <row r="34" spans="1:8" x14ac:dyDescent="0.2">
      <c r="A34" s="10">
        <v>33</v>
      </c>
      <c r="B34" s="6" t="s">
        <v>104</v>
      </c>
      <c r="C34" s="6" t="s">
        <v>1</v>
      </c>
      <c r="D34" s="8">
        <v>55.977699999999999</v>
      </c>
      <c r="E34" s="8">
        <f t="shared" si="0"/>
        <v>18.774933863265709</v>
      </c>
      <c r="F34" s="6">
        <v>31</v>
      </c>
      <c r="G34" s="8">
        <f t="shared" si="1"/>
        <v>18.13953488372093</v>
      </c>
      <c r="H34" s="8">
        <f t="shared" si="2"/>
        <v>36.914468746986643</v>
      </c>
    </row>
    <row r="35" spans="1:8" x14ac:dyDescent="0.2">
      <c r="A35" s="10">
        <v>34</v>
      </c>
      <c r="B35" s="6" t="s">
        <v>102</v>
      </c>
      <c r="C35" s="6" t="s">
        <v>14</v>
      </c>
      <c r="D35" s="8">
        <v>55.945799999999998</v>
      </c>
      <c r="E35" s="8">
        <f t="shared" si="0"/>
        <v>18.764234595695978</v>
      </c>
      <c r="F35" s="34">
        <v>34</v>
      </c>
      <c r="G35" s="8">
        <f t="shared" si="1"/>
        <v>13.953488372093023</v>
      </c>
      <c r="H35" s="8">
        <f t="shared" si="2"/>
        <v>32.717722967789001</v>
      </c>
    </row>
    <row r="36" spans="1:8" x14ac:dyDescent="0.2">
      <c r="A36" s="10">
        <v>35</v>
      </c>
      <c r="B36" s="6" t="s">
        <v>103</v>
      </c>
      <c r="C36" s="6" t="s">
        <v>1</v>
      </c>
      <c r="D36" s="8">
        <v>58.030099999999997</v>
      </c>
      <c r="E36" s="8">
        <f t="shared" si="0"/>
        <v>19.463309310291336</v>
      </c>
      <c r="F36" s="34">
        <v>35</v>
      </c>
      <c r="G36" s="8">
        <f t="shared" si="1"/>
        <v>12.558139534883722</v>
      </c>
      <c r="H36" s="8">
        <f t="shared" si="2"/>
        <v>32.021448845175058</v>
      </c>
    </row>
    <row r="37" spans="1:8" x14ac:dyDescent="0.2">
      <c r="A37" s="10">
        <v>36</v>
      </c>
      <c r="B37" s="6" t="s">
        <v>105</v>
      </c>
      <c r="C37" s="7" t="s">
        <v>71</v>
      </c>
      <c r="D37" s="8">
        <v>49.7958</v>
      </c>
      <c r="E37" s="8">
        <f t="shared" si="0"/>
        <v>16.701523136327619</v>
      </c>
      <c r="F37" s="6">
        <v>36</v>
      </c>
      <c r="G37" s="8">
        <f t="shared" si="1"/>
        <v>11.162790697674419</v>
      </c>
      <c r="H37" s="8">
        <f t="shared" si="2"/>
        <v>27.86431383400204</v>
      </c>
    </row>
    <row r="38" spans="1:8" x14ac:dyDescent="0.2">
      <c r="A38" s="10">
        <v>37</v>
      </c>
      <c r="B38" s="6" t="s">
        <v>107</v>
      </c>
      <c r="C38" s="7" t="s">
        <v>27</v>
      </c>
      <c r="D38" s="8">
        <v>49.4101</v>
      </c>
      <c r="E38" s="8">
        <f t="shared" si="0"/>
        <v>16.572159264802682</v>
      </c>
      <c r="F38" s="6">
        <v>37</v>
      </c>
      <c r="G38" s="8">
        <f t="shared" si="1"/>
        <v>9.7674418604651176</v>
      </c>
      <c r="H38" s="8">
        <f t="shared" si="2"/>
        <v>26.339601125267798</v>
      </c>
    </row>
    <row r="39" spans="1:8" x14ac:dyDescent="0.2">
      <c r="A39" s="10">
        <v>38</v>
      </c>
      <c r="B39" s="6" t="s">
        <v>108</v>
      </c>
      <c r="C39" s="6" t="s">
        <v>15</v>
      </c>
      <c r="D39" s="8">
        <v>43.675199999999997</v>
      </c>
      <c r="E39" s="8">
        <f t="shared" si="0"/>
        <v>14.648672443935753</v>
      </c>
      <c r="F39" s="6">
        <v>39</v>
      </c>
      <c r="G39" s="8">
        <f t="shared" si="1"/>
        <v>6.9767441860465116</v>
      </c>
      <c r="H39" s="8">
        <f t="shared" si="2"/>
        <v>21.625416629982265</v>
      </c>
    </row>
    <row r="40" spans="1:8" x14ac:dyDescent="0.2">
      <c r="A40" s="10">
        <v>39</v>
      </c>
      <c r="B40" s="6" t="s">
        <v>109</v>
      </c>
      <c r="C40" s="6" t="s">
        <v>17</v>
      </c>
      <c r="D40" s="8">
        <v>30.277200000000001</v>
      </c>
      <c r="E40" s="8">
        <f t="shared" si="0"/>
        <v>10.154980064648395</v>
      </c>
      <c r="F40" s="6">
        <v>38</v>
      </c>
      <c r="G40" s="8">
        <f t="shared" si="1"/>
        <v>8.3720930232558146</v>
      </c>
      <c r="H40" s="8">
        <f t="shared" si="2"/>
        <v>18.52707308790421</v>
      </c>
    </row>
    <row r="41" spans="1:8" x14ac:dyDescent="0.2">
      <c r="A41" s="10">
        <v>40</v>
      </c>
      <c r="B41" s="6" t="s">
        <v>110</v>
      </c>
      <c r="C41" s="6" t="s">
        <v>15</v>
      </c>
      <c r="D41" s="8">
        <v>23.855599999999999</v>
      </c>
      <c r="E41" s="8">
        <f t="shared" si="0"/>
        <v>8.0011739008305351</v>
      </c>
      <c r="F41" s="6">
        <v>40</v>
      </c>
      <c r="G41" s="8">
        <f t="shared" si="1"/>
        <v>5.5813953488372094</v>
      </c>
      <c r="H41" s="8">
        <f t="shared" si="2"/>
        <v>13.582569249667745</v>
      </c>
    </row>
    <row r="42" spans="1:8" x14ac:dyDescent="0.2">
      <c r="A42" s="10">
        <v>41</v>
      </c>
      <c r="B42" s="6" t="s">
        <v>111</v>
      </c>
      <c r="C42" s="6" t="s">
        <v>29</v>
      </c>
      <c r="D42" s="8">
        <v>20.346599999999999</v>
      </c>
      <c r="E42" s="8">
        <f t="shared" si="0"/>
        <v>6.8242544681600359</v>
      </c>
      <c r="F42" s="34">
        <v>43</v>
      </c>
      <c r="G42" s="8">
        <f t="shared" si="1"/>
        <v>1.3953488372093024</v>
      </c>
      <c r="H42" s="8">
        <f t="shared" si="2"/>
        <v>8.219603305369338</v>
      </c>
    </row>
    <row r="43" spans="1:8" x14ac:dyDescent="0.2">
      <c r="A43" s="10">
        <v>42</v>
      </c>
      <c r="B43" s="6" t="s">
        <v>291</v>
      </c>
      <c r="C43" s="6" t="s">
        <v>293</v>
      </c>
      <c r="D43" s="8">
        <v>11.6633</v>
      </c>
      <c r="E43" s="8">
        <f t="shared" si="0"/>
        <v>3.9118735876505633</v>
      </c>
      <c r="F43" s="6">
        <v>41</v>
      </c>
      <c r="G43" s="8">
        <f t="shared" si="1"/>
        <v>4.1860465116279073</v>
      </c>
      <c r="H43" s="8">
        <f t="shared" si="2"/>
        <v>8.0979200992784701</v>
      </c>
    </row>
    <row r="44" spans="1:8" x14ac:dyDescent="0.2">
      <c r="A44" s="10">
        <v>43</v>
      </c>
      <c r="B44" s="6" t="s">
        <v>292</v>
      </c>
      <c r="C44" s="6" t="s">
        <v>293</v>
      </c>
      <c r="D44" s="8">
        <v>9.9640000000000004</v>
      </c>
      <c r="E44" s="8">
        <f t="shared" si="0"/>
        <v>3.3419279644140354</v>
      </c>
      <c r="F44" s="6">
        <v>42</v>
      </c>
      <c r="G44" s="8">
        <f t="shared" si="1"/>
        <v>2.7906976744186047</v>
      </c>
      <c r="H44" s="8">
        <f t="shared" si="2"/>
        <v>6.1326256388326401</v>
      </c>
    </row>
    <row r="46" spans="1:8" x14ac:dyDescent="0.2">
      <c r="G46" s="8">
        <f>60/MAX($A:$A)</f>
        <v>1.3953488372093024</v>
      </c>
    </row>
  </sheetData>
  <sortState ref="B2:H44">
    <sortCondition descending="1" ref="H2:H44"/>
  </sortState>
  <phoneticPr fontId="4" type="noConversion"/>
  <printOptions gridLines="1"/>
  <pageMargins left="0.25" right="0.25" top="0.75" bottom="0.75" header="0.3" footer="0.3"/>
  <pageSetup scale="93" orientation="portrait" horizontalDpi="4294967292" verticalDpi="4294967292" r:id="rId1"/>
  <headerFooter alignWithMargins="0">
    <oddHeader>&amp;C&amp;"Verdana,Bold"&amp;14Men's Foil</oddHeader>
    <oddFooter>&amp;R&amp;D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Normal="100" workbookViewId="0">
      <selection activeCell="J14" sqref="J14"/>
    </sheetView>
  </sheetViews>
  <sheetFormatPr defaultColWidth="11" defaultRowHeight="12.75" x14ac:dyDescent="0.2"/>
  <cols>
    <col min="1" max="1" width="3.625" style="17" bestFit="1" customWidth="1"/>
    <col min="2" max="2" width="20.125" style="7" bestFit="1" customWidth="1"/>
    <col min="3" max="3" width="17.625" style="7" bestFit="1" customWidth="1"/>
    <col min="4" max="4" width="9.25" style="16" customWidth="1"/>
    <col min="5" max="5" width="8.25" style="16" bestFit="1" customWidth="1"/>
    <col min="6" max="6" width="6" style="7" customWidth="1"/>
    <col min="7" max="7" width="8.25" style="16" bestFit="1" customWidth="1"/>
    <col min="8" max="8" width="9.25" style="16" bestFit="1" customWidth="1"/>
    <col min="9" max="9" width="5.375" style="7" bestFit="1" customWidth="1"/>
    <col min="10" max="16384" width="11" style="7"/>
  </cols>
  <sheetData>
    <row r="1" spans="1:10" x14ac:dyDescent="0.2">
      <c r="B1" s="11" t="s">
        <v>2</v>
      </c>
      <c r="C1" s="11" t="s">
        <v>3</v>
      </c>
      <c r="D1" s="12" t="s">
        <v>0</v>
      </c>
      <c r="E1" s="12" t="s">
        <v>25</v>
      </c>
      <c r="F1" s="18" t="s">
        <v>10</v>
      </c>
      <c r="G1" s="12" t="s">
        <v>26</v>
      </c>
      <c r="H1" s="12" t="s">
        <v>11</v>
      </c>
      <c r="I1" s="19"/>
    </row>
    <row r="2" spans="1:10" x14ac:dyDescent="0.2">
      <c r="A2" s="17">
        <v>1</v>
      </c>
      <c r="B2" s="7" t="s">
        <v>114</v>
      </c>
      <c r="C2" s="7" t="s">
        <v>70</v>
      </c>
      <c r="D2" s="16">
        <v>109.08750000000001</v>
      </c>
      <c r="E2" s="16">
        <f t="shared" ref="E2:E37" si="0">IF(ISNUMBER(D2),D2/MAX(D:D)*40,0)</f>
        <v>38.797702457587931</v>
      </c>
      <c r="F2" s="25">
        <v>1</v>
      </c>
      <c r="G2" s="16">
        <f t="shared" ref="G2:G37" si="1">IF(ISNUMBER(F2),60*((MAX(F:F)+1-F2)/MAX(F:F)),0)</f>
        <v>60</v>
      </c>
      <c r="H2" s="16">
        <f t="shared" ref="H2:H37" si="2">E2+G2</f>
        <v>98.797702457587931</v>
      </c>
      <c r="I2" s="7" t="s">
        <v>300</v>
      </c>
    </row>
    <row r="3" spans="1:10" x14ac:dyDescent="0.2">
      <c r="A3" s="17">
        <v>2</v>
      </c>
      <c r="B3" s="7" t="s">
        <v>113</v>
      </c>
      <c r="C3" s="7" t="s">
        <v>12</v>
      </c>
      <c r="D3" s="16">
        <v>112.3736</v>
      </c>
      <c r="E3" s="16">
        <f t="shared" si="0"/>
        <v>39.966426005619375</v>
      </c>
      <c r="F3" s="25">
        <v>3</v>
      </c>
      <c r="G3" s="16">
        <f t="shared" si="1"/>
        <v>56.666666666666664</v>
      </c>
      <c r="H3" s="16">
        <f t="shared" si="2"/>
        <v>96.63309267228604</v>
      </c>
      <c r="I3" s="7" t="s">
        <v>301</v>
      </c>
    </row>
    <row r="4" spans="1:10" x14ac:dyDescent="0.2">
      <c r="A4" s="17">
        <v>3</v>
      </c>
      <c r="B4" s="7" t="s">
        <v>112</v>
      </c>
      <c r="C4" s="7" t="s">
        <v>30</v>
      </c>
      <c r="D4" s="16">
        <v>112.468</v>
      </c>
      <c r="E4" s="16">
        <f t="shared" si="0"/>
        <v>40</v>
      </c>
      <c r="F4" s="25">
        <v>4</v>
      </c>
      <c r="G4" s="16">
        <f t="shared" si="1"/>
        <v>55</v>
      </c>
      <c r="H4" s="16">
        <f t="shared" si="2"/>
        <v>95</v>
      </c>
      <c r="I4" s="7" t="s">
        <v>302</v>
      </c>
    </row>
    <row r="5" spans="1:10" x14ac:dyDescent="0.2">
      <c r="A5" s="17">
        <v>4</v>
      </c>
      <c r="B5" s="7" t="s">
        <v>115</v>
      </c>
      <c r="C5" s="7" t="s">
        <v>70</v>
      </c>
      <c r="D5" s="16">
        <v>101.1785</v>
      </c>
      <c r="E5" s="16">
        <f t="shared" si="0"/>
        <v>35.984813458050283</v>
      </c>
      <c r="F5" s="7">
        <v>2</v>
      </c>
      <c r="G5" s="16">
        <f t="shared" si="1"/>
        <v>58.333333333333336</v>
      </c>
      <c r="H5" s="16">
        <f t="shared" si="2"/>
        <v>94.318146791383612</v>
      </c>
      <c r="I5" s="25" t="s">
        <v>303</v>
      </c>
    </row>
    <row r="6" spans="1:10" x14ac:dyDescent="0.2">
      <c r="A6" s="17">
        <v>5</v>
      </c>
      <c r="B6" s="7" t="s">
        <v>119</v>
      </c>
      <c r="C6" s="7" t="s">
        <v>16</v>
      </c>
      <c r="D6" s="16">
        <v>92.204899999999995</v>
      </c>
      <c r="E6" s="16">
        <f t="shared" si="0"/>
        <v>32.793292314258274</v>
      </c>
      <c r="F6" s="7">
        <v>5</v>
      </c>
      <c r="G6" s="16">
        <f t="shared" si="1"/>
        <v>53.333333333333329</v>
      </c>
      <c r="H6" s="16">
        <f t="shared" si="2"/>
        <v>86.126625647591595</v>
      </c>
      <c r="I6" s="25" t="s">
        <v>304</v>
      </c>
    </row>
    <row r="7" spans="1:10" x14ac:dyDescent="0.2">
      <c r="A7" s="17">
        <v>6</v>
      </c>
      <c r="B7" s="7" t="s">
        <v>117</v>
      </c>
      <c r="C7" s="7" t="s">
        <v>30</v>
      </c>
      <c r="D7" s="16">
        <v>93.716999999999999</v>
      </c>
      <c r="E7" s="16">
        <f t="shared" si="0"/>
        <v>33.331080840772486</v>
      </c>
      <c r="F7" s="25">
        <v>6</v>
      </c>
      <c r="G7" s="16">
        <f t="shared" si="1"/>
        <v>51.666666666666671</v>
      </c>
      <c r="H7" s="16">
        <f t="shared" si="2"/>
        <v>84.997747507439158</v>
      </c>
      <c r="I7" s="25" t="s">
        <v>305</v>
      </c>
    </row>
    <row r="8" spans="1:10" x14ac:dyDescent="0.2">
      <c r="A8" s="17">
        <v>7</v>
      </c>
      <c r="B8" s="7" t="s">
        <v>122</v>
      </c>
      <c r="C8" s="7" t="s">
        <v>30</v>
      </c>
      <c r="D8" s="16">
        <v>88.916700000000006</v>
      </c>
      <c r="E8" s="16">
        <f t="shared" si="0"/>
        <v>31.623821887114559</v>
      </c>
      <c r="F8" s="7">
        <v>7</v>
      </c>
      <c r="G8" s="16">
        <f t="shared" si="1"/>
        <v>50</v>
      </c>
      <c r="H8" s="16">
        <f t="shared" si="2"/>
        <v>81.623821887114559</v>
      </c>
      <c r="J8" s="7" t="s">
        <v>318</v>
      </c>
    </row>
    <row r="9" spans="1:10" x14ac:dyDescent="0.2">
      <c r="A9" s="17">
        <v>8</v>
      </c>
      <c r="B9" s="7" t="s">
        <v>120</v>
      </c>
      <c r="C9" s="7" t="s">
        <v>13</v>
      </c>
      <c r="D9" s="16">
        <v>86.269599999999997</v>
      </c>
      <c r="E9" s="16">
        <f t="shared" si="0"/>
        <v>30.682362983248566</v>
      </c>
      <c r="F9" s="7">
        <v>8</v>
      </c>
      <c r="G9" s="16">
        <f t="shared" si="1"/>
        <v>48.333333333333336</v>
      </c>
      <c r="H9" s="16">
        <f t="shared" si="2"/>
        <v>79.015696316581909</v>
      </c>
      <c r="I9" s="25" t="s">
        <v>306</v>
      </c>
    </row>
    <row r="10" spans="1:10" ht="13.5" thickBot="1" x14ac:dyDescent="0.25">
      <c r="A10" s="22">
        <v>9</v>
      </c>
      <c r="B10" s="4" t="s">
        <v>121</v>
      </c>
      <c r="C10" s="4" t="s">
        <v>17</v>
      </c>
      <c r="D10" s="24">
        <v>89.028400000000005</v>
      </c>
      <c r="E10" s="24">
        <f t="shared" si="0"/>
        <v>31.663548742753495</v>
      </c>
      <c r="F10" s="4">
        <v>9</v>
      </c>
      <c r="G10" s="24">
        <f t="shared" si="1"/>
        <v>46.666666666666664</v>
      </c>
      <c r="H10" s="24">
        <f t="shared" si="2"/>
        <v>78.330215409420163</v>
      </c>
      <c r="I10" s="4" t="s">
        <v>307</v>
      </c>
    </row>
    <row r="11" spans="1:10" ht="13.5" thickTop="1" x14ac:dyDescent="0.2">
      <c r="A11" s="17">
        <v>10</v>
      </c>
      <c r="B11" s="7" t="s">
        <v>118</v>
      </c>
      <c r="C11" s="7" t="s">
        <v>12</v>
      </c>
      <c r="D11" s="16">
        <v>92.924899999999994</v>
      </c>
      <c r="E11" s="16">
        <f t="shared" si="0"/>
        <v>33.049365152754561</v>
      </c>
      <c r="F11" s="7">
        <v>10</v>
      </c>
      <c r="G11" s="16">
        <f t="shared" si="1"/>
        <v>45</v>
      </c>
      <c r="H11" s="16">
        <f t="shared" si="2"/>
        <v>78.049365152754561</v>
      </c>
      <c r="I11" s="25" t="s">
        <v>308</v>
      </c>
    </row>
    <row r="12" spans="1:10" x14ac:dyDescent="0.2">
      <c r="A12" s="17">
        <v>11</v>
      </c>
      <c r="B12" s="7" t="s">
        <v>116</v>
      </c>
      <c r="C12" s="7" t="s">
        <v>12</v>
      </c>
      <c r="D12" s="16">
        <v>96.763199999999998</v>
      </c>
      <c r="E12" s="16">
        <f t="shared" si="0"/>
        <v>34.41448234164384</v>
      </c>
      <c r="F12" s="7">
        <v>11</v>
      </c>
      <c r="G12" s="16">
        <f t="shared" si="1"/>
        <v>43.333333333333336</v>
      </c>
      <c r="H12" s="16">
        <f t="shared" si="2"/>
        <v>77.747815674977176</v>
      </c>
      <c r="J12" s="7" t="s">
        <v>309</v>
      </c>
    </row>
    <row r="13" spans="1:10" x14ac:dyDescent="0.2">
      <c r="A13" s="17">
        <v>12</v>
      </c>
      <c r="B13" s="7" t="s">
        <v>296</v>
      </c>
      <c r="C13" s="7" t="s">
        <v>16</v>
      </c>
      <c r="D13" s="16">
        <v>73.302700000000002</v>
      </c>
      <c r="E13" s="16">
        <f t="shared" si="0"/>
        <v>26.070597858946542</v>
      </c>
      <c r="F13" s="25">
        <v>12</v>
      </c>
      <c r="G13" s="16">
        <f t="shared" si="1"/>
        <v>41.666666666666664</v>
      </c>
      <c r="H13" s="16">
        <f t="shared" si="2"/>
        <v>67.737264525613199</v>
      </c>
    </row>
    <row r="14" spans="1:10" x14ac:dyDescent="0.2">
      <c r="A14" s="17">
        <v>13</v>
      </c>
      <c r="B14" s="7" t="s">
        <v>125</v>
      </c>
      <c r="C14" s="7" t="s">
        <v>13</v>
      </c>
      <c r="D14" s="16">
        <v>76.468500000000006</v>
      </c>
      <c r="E14" s="16">
        <f t="shared" si="0"/>
        <v>27.196535903545897</v>
      </c>
      <c r="F14" s="7">
        <v>15</v>
      </c>
      <c r="G14" s="16">
        <f t="shared" si="1"/>
        <v>36.666666666666671</v>
      </c>
      <c r="H14" s="16">
        <f t="shared" si="2"/>
        <v>63.863202570212565</v>
      </c>
    </row>
    <row r="15" spans="1:10" x14ac:dyDescent="0.2">
      <c r="A15" s="17">
        <v>14</v>
      </c>
      <c r="B15" s="7" t="s">
        <v>126</v>
      </c>
      <c r="C15" s="7" t="s">
        <v>27</v>
      </c>
      <c r="D15" s="16">
        <v>68.446799999999996</v>
      </c>
      <c r="E15" s="16">
        <f t="shared" si="0"/>
        <v>24.343564391649181</v>
      </c>
      <c r="F15" s="25">
        <v>14</v>
      </c>
      <c r="G15" s="16">
        <f t="shared" si="1"/>
        <v>38.333333333333329</v>
      </c>
      <c r="H15" s="16">
        <f t="shared" si="2"/>
        <v>62.67689772498251</v>
      </c>
    </row>
    <row r="16" spans="1:10" x14ac:dyDescent="0.2">
      <c r="A16" s="17">
        <v>15</v>
      </c>
      <c r="B16" s="7" t="s">
        <v>130</v>
      </c>
      <c r="C16" s="7" t="s">
        <v>14</v>
      </c>
      <c r="D16" s="16">
        <v>60.387900000000002</v>
      </c>
      <c r="E16" s="16">
        <f t="shared" si="0"/>
        <v>21.477362449763486</v>
      </c>
      <c r="F16" s="25">
        <v>13</v>
      </c>
      <c r="G16" s="16">
        <f t="shared" si="1"/>
        <v>40</v>
      </c>
      <c r="H16" s="16">
        <f t="shared" si="2"/>
        <v>61.47736244976349</v>
      </c>
    </row>
    <row r="17" spans="1:8" x14ac:dyDescent="0.2">
      <c r="A17" s="17">
        <v>16</v>
      </c>
      <c r="B17" s="7" t="s">
        <v>127</v>
      </c>
      <c r="C17" s="7" t="s">
        <v>71</v>
      </c>
      <c r="D17" s="16">
        <v>68.173599999999993</v>
      </c>
      <c r="E17" s="16">
        <f t="shared" si="0"/>
        <v>24.246398975708644</v>
      </c>
      <c r="F17" s="7">
        <v>16</v>
      </c>
      <c r="G17" s="16">
        <f t="shared" si="1"/>
        <v>35</v>
      </c>
      <c r="H17" s="16">
        <f t="shared" si="2"/>
        <v>59.246398975708644</v>
      </c>
    </row>
    <row r="18" spans="1:8" x14ac:dyDescent="0.2">
      <c r="A18" s="17">
        <v>17</v>
      </c>
      <c r="B18" s="7" t="s">
        <v>124</v>
      </c>
      <c r="C18" s="7" t="s">
        <v>14</v>
      </c>
      <c r="D18" s="16">
        <v>80.492199999999997</v>
      </c>
      <c r="E18" s="16">
        <f t="shared" si="0"/>
        <v>28.627591848347972</v>
      </c>
      <c r="F18" s="7">
        <v>22</v>
      </c>
      <c r="G18" s="16">
        <f t="shared" si="1"/>
        <v>25</v>
      </c>
      <c r="H18" s="16">
        <f t="shared" si="2"/>
        <v>53.627591848347976</v>
      </c>
    </row>
    <row r="19" spans="1:8" x14ac:dyDescent="0.2">
      <c r="A19" s="17">
        <v>18</v>
      </c>
      <c r="B19" s="7" t="s">
        <v>123</v>
      </c>
      <c r="C19" s="7" t="s">
        <v>27</v>
      </c>
      <c r="D19" s="16">
        <v>80.492900000000006</v>
      </c>
      <c r="E19" s="16">
        <f t="shared" si="0"/>
        <v>28.627840808052071</v>
      </c>
      <c r="F19" s="7">
        <v>23</v>
      </c>
      <c r="G19" s="16">
        <f t="shared" si="1"/>
        <v>23.333333333333332</v>
      </c>
      <c r="H19" s="16">
        <f t="shared" si="2"/>
        <v>51.961174141385399</v>
      </c>
    </row>
    <row r="20" spans="1:8" x14ac:dyDescent="0.2">
      <c r="A20" s="17">
        <v>19</v>
      </c>
      <c r="B20" s="7" t="s">
        <v>129</v>
      </c>
      <c r="C20" s="7" t="s">
        <v>17</v>
      </c>
      <c r="D20" s="16">
        <v>58.880200000000002</v>
      </c>
      <c r="E20" s="16">
        <f t="shared" si="0"/>
        <v>20.941138812817869</v>
      </c>
      <c r="F20" s="7">
        <v>19</v>
      </c>
      <c r="G20" s="16">
        <f t="shared" si="1"/>
        <v>30</v>
      </c>
      <c r="H20" s="16">
        <f t="shared" si="2"/>
        <v>50.941138812817869</v>
      </c>
    </row>
    <row r="21" spans="1:8" x14ac:dyDescent="0.2">
      <c r="A21" s="17">
        <v>20</v>
      </c>
      <c r="B21" s="7" t="s">
        <v>131</v>
      </c>
      <c r="C21" s="7" t="s">
        <v>16</v>
      </c>
      <c r="D21" s="16">
        <v>52.918599999999998</v>
      </c>
      <c r="E21" s="16">
        <f t="shared" si="0"/>
        <v>18.820855710068642</v>
      </c>
      <c r="F21" s="25">
        <v>19</v>
      </c>
      <c r="G21" s="16">
        <f t="shared" si="1"/>
        <v>30</v>
      </c>
      <c r="H21" s="16">
        <f t="shared" si="2"/>
        <v>48.820855710068642</v>
      </c>
    </row>
    <row r="22" spans="1:8" x14ac:dyDescent="0.2">
      <c r="A22" s="17">
        <v>21</v>
      </c>
      <c r="B22" s="7" t="s">
        <v>139</v>
      </c>
      <c r="C22" s="7" t="s">
        <v>13</v>
      </c>
      <c r="D22" s="16">
        <v>39.088799999999999</v>
      </c>
      <c r="E22" s="16">
        <f t="shared" si="0"/>
        <v>13.902194401963223</v>
      </c>
      <c r="F22" s="25">
        <v>17</v>
      </c>
      <c r="G22" s="16">
        <f t="shared" si="1"/>
        <v>33.333333333333336</v>
      </c>
      <c r="H22" s="16">
        <f t="shared" si="2"/>
        <v>47.235527735296557</v>
      </c>
    </row>
    <row r="23" spans="1:8" x14ac:dyDescent="0.2">
      <c r="A23" s="17">
        <v>22</v>
      </c>
      <c r="B23" s="7" t="s">
        <v>128</v>
      </c>
      <c r="C23" s="7" t="s">
        <v>14</v>
      </c>
      <c r="D23" s="16">
        <v>71.849000000000004</v>
      </c>
      <c r="E23" s="16">
        <f t="shared" si="0"/>
        <v>25.553579684888149</v>
      </c>
      <c r="F23" s="7">
        <v>24</v>
      </c>
      <c r="G23" s="16">
        <f t="shared" si="1"/>
        <v>21.666666666666668</v>
      </c>
      <c r="H23" s="16">
        <f t="shared" si="2"/>
        <v>47.22024635155482</v>
      </c>
    </row>
    <row r="24" spans="1:8" x14ac:dyDescent="0.2">
      <c r="A24" s="17">
        <v>23</v>
      </c>
      <c r="B24" s="7" t="s">
        <v>136</v>
      </c>
      <c r="C24" s="7" t="s">
        <v>70</v>
      </c>
      <c r="D24" s="16">
        <v>42.2166</v>
      </c>
      <c r="E24" s="16">
        <f t="shared" si="0"/>
        <v>15.014617491197495</v>
      </c>
      <c r="F24" s="25">
        <v>18</v>
      </c>
      <c r="G24" s="16">
        <f t="shared" si="1"/>
        <v>31.666666666666668</v>
      </c>
      <c r="H24" s="16">
        <f t="shared" si="2"/>
        <v>46.681284157864162</v>
      </c>
    </row>
    <row r="25" spans="1:8" x14ac:dyDescent="0.2">
      <c r="A25" s="17">
        <v>24</v>
      </c>
      <c r="B25" s="7" t="s">
        <v>138</v>
      </c>
      <c r="C25" s="7" t="s">
        <v>15</v>
      </c>
      <c r="D25" s="16">
        <v>41.389299999999999</v>
      </c>
      <c r="E25" s="16">
        <f t="shared" si="0"/>
        <v>14.720382686630863</v>
      </c>
      <c r="F25" s="25">
        <v>21</v>
      </c>
      <c r="G25" s="16">
        <f t="shared" si="1"/>
        <v>26.666666666666664</v>
      </c>
      <c r="H25" s="16">
        <f t="shared" si="2"/>
        <v>41.387049353297527</v>
      </c>
    </row>
    <row r="26" spans="1:8" x14ac:dyDescent="0.2">
      <c r="A26" s="17">
        <v>25</v>
      </c>
      <c r="B26" s="7" t="s">
        <v>137</v>
      </c>
      <c r="C26" s="7" t="s">
        <v>1</v>
      </c>
      <c r="D26" s="16">
        <v>52.249699999999997</v>
      </c>
      <c r="E26" s="16">
        <f t="shared" si="0"/>
        <v>18.582956929971189</v>
      </c>
      <c r="F26" s="7">
        <v>25</v>
      </c>
      <c r="G26" s="16">
        <f t="shared" si="1"/>
        <v>20</v>
      </c>
      <c r="H26" s="16">
        <f t="shared" si="2"/>
        <v>38.582956929971189</v>
      </c>
    </row>
    <row r="27" spans="1:8" x14ac:dyDescent="0.2">
      <c r="A27" s="17">
        <v>26</v>
      </c>
      <c r="B27" s="7" t="s">
        <v>133</v>
      </c>
      <c r="C27" s="7" t="s">
        <v>17</v>
      </c>
      <c r="D27" s="16">
        <v>60.466999999999999</v>
      </c>
      <c r="E27" s="16">
        <f t="shared" si="0"/>
        <v>21.505494896326063</v>
      </c>
      <c r="F27" s="7">
        <v>28</v>
      </c>
      <c r="G27" s="16">
        <f t="shared" si="1"/>
        <v>15</v>
      </c>
      <c r="H27" s="16">
        <f t="shared" si="2"/>
        <v>36.505494896326063</v>
      </c>
    </row>
    <row r="28" spans="1:8" x14ac:dyDescent="0.2">
      <c r="A28" s="17">
        <v>27</v>
      </c>
      <c r="B28" s="7" t="s">
        <v>135</v>
      </c>
      <c r="C28" s="7" t="s">
        <v>17</v>
      </c>
      <c r="D28" s="16">
        <v>43.192300000000003</v>
      </c>
      <c r="E28" s="16">
        <f t="shared" si="0"/>
        <v>15.361631753031975</v>
      </c>
      <c r="F28" s="7">
        <v>26</v>
      </c>
      <c r="G28" s="16">
        <f t="shared" si="1"/>
        <v>18.333333333333336</v>
      </c>
      <c r="H28" s="16">
        <f t="shared" si="2"/>
        <v>33.694965086365315</v>
      </c>
    </row>
    <row r="29" spans="1:8" x14ac:dyDescent="0.2">
      <c r="A29" s="17">
        <v>28</v>
      </c>
      <c r="B29" s="7" t="s">
        <v>132</v>
      </c>
      <c r="C29" s="7" t="s">
        <v>71</v>
      </c>
      <c r="D29" s="16">
        <v>48.048299999999998</v>
      </c>
      <c r="E29" s="16">
        <f t="shared" si="0"/>
        <v>17.08870078600135</v>
      </c>
      <c r="F29" s="7">
        <v>29</v>
      </c>
      <c r="G29" s="16">
        <f t="shared" si="1"/>
        <v>13.333333333333332</v>
      </c>
      <c r="H29" s="16">
        <f t="shared" si="2"/>
        <v>30.422034119334683</v>
      </c>
    </row>
    <row r="30" spans="1:8" x14ac:dyDescent="0.2">
      <c r="A30" s="17">
        <v>29</v>
      </c>
      <c r="B30" s="7" t="s">
        <v>134</v>
      </c>
      <c r="C30" s="7" t="s">
        <v>15</v>
      </c>
      <c r="D30" s="16">
        <v>55.950600000000001</v>
      </c>
      <c r="E30" s="16">
        <f t="shared" si="0"/>
        <v>19.899206885514104</v>
      </c>
      <c r="F30" s="7">
        <v>31</v>
      </c>
      <c r="G30" s="16">
        <f t="shared" si="1"/>
        <v>10</v>
      </c>
      <c r="H30" s="16">
        <f t="shared" si="2"/>
        <v>29.899206885514104</v>
      </c>
    </row>
    <row r="31" spans="1:8" x14ac:dyDescent="0.2">
      <c r="A31" s="17">
        <v>30</v>
      </c>
      <c r="B31" s="7" t="s">
        <v>142</v>
      </c>
      <c r="C31" s="7" t="s">
        <v>29</v>
      </c>
      <c r="D31" s="16">
        <v>32.332700000000003</v>
      </c>
      <c r="E31" s="16">
        <f t="shared" si="0"/>
        <v>11.499342035067752</v>
      </c>
      <c r="F31" s="7">
        <v>27</v>
      </c>
      <c r="G31" s="16">
        <f t="shared" si="1"/>
        <v>16.666666666666668</v>
      </c>
      <c r="H31" s="16">
        <f t="shared" si="2"/>
        <v>28.16600870173442</v>
      </c>
    </row>
    <row r="32" spans="1:8" x14ac:dyDescent="0.2">
      <c r="A32" s="17">
        <v>31</v>
      </c>
      <c r="B32" s="7" t="s">
        <v>141</v>
      </c>
      <c r="C32" s="7" t="s">
        <v>1</v>
      </c>
      <c r="D32" s="16">
        <v>33.585799999999999</v>
      </c>
      <c r="E32" s="16">
        <f t="shared" si="0"/>
        <v>11.945015471067324</v>
      </c>
      <c r="F32" s="7">
        <v>30</v>
      </c>
      <c r="G32" s="16">
        <f t="shared" si="1"/>
        <v>11.666666666666666</v>
      </c>
      <c r="H32" s="16">
        <f t="shared" si="2"/>
        <v>23.61168213773399</v>
      </c>
    </row>
    <row r="33" spans="1:8" x14ac:dyDescent="0.2">
      <c r="A33" s="17">
        <v>32</v>
      </c>
      <c r="B33" s="7" t="s">
        <v>140</v>
      </c>
      <c r="C33" s="7" t="s">
        <v>15</v>
      </c>
      <c r="D33" s="16">
        <v>34.184199999999997</v>
      </c>
      <c r="E33" s="16">
        <f t="shared" si="0"/>
        <v>12.157840452395348</v>
      </c>
      <c r="F33" s="7">
        <v>32</v>
      </c>
      <c r="G33" s="16">
        <f t="shared" si="1"/>
        <v>8.3333333333333339</v>
      </c>
      <c r="H33" s="16">
        <f t="shared" si="2"/>
        <v>20.491173785728684</v>
      </c>
    </row>
    <row r="34" spans="1:8" x14ac:dyDescent="0.2">
      <c r="A34" s="17">
        <v>33</v>
      </c>
      <c r="B34" s="7" t="s">
        <v>288</v>
      </c>
      <c r="C34" s="7" t="s">
        <v>15</v>
      </c>
      <c r="D34" s="16">
        <v>25.4727</v>
      </c>
      <c r="E34" s="16">
        <f t="shared" si="0"/>
        <v>9.0595369349503851</v>
      </c>
      <c r="F34" s="7">
        <v>33</v>
      </c>
      <c r="G34" s="16">
        <f t="shared" si="1"/>
        <v>6.6666666666666661</v>
      </c>
      <c r="H34" s="16">
        <f t="shared" si="2"/>
        <v>15.726203601617051</v>
      </c>
    </row>
    <row r="35" spans="1:8" x14ac:dyDescent="0.2">
      <c r="A35" s="17">
        <v>34</v>
      </c>
      <c r="B35" s="7" t="s">
        <v>143</v>
      </c>
      <c r="C35" s="7" t="s">
        <v>28</v>
      </c>
      <c r="D35" s="16">
        <v>17.773299999999999</v>
      </c>
      <c r="E35" s="16">
        <f t="shared" si="0"/>
        <v>6.321193583952768</v>
      </c>
      <c r="F35" s="7">
        <v>34</v>
      </c>
      <c r="G35" s="16">
        <f t="shared" si="1"/>
        <v>5</v>
      </c>
      <c r="H35" s="16">
        <f t="shared" si="2"/>
        <v>11.321193583952768</v>
      </c>
    </row>
    <row r="36" spans="1:8" x14ac:dyDescent="0.2">
      <c r="A36" s="17">
        <v>35</v>
      </c>
      <c r="B36" s="7" t="s">
        <v>144</v>
      </c>
      <c r="C36" s="7" t="s">
        <v>28</v>
      </c>
      <c r="D36" s="16">
        <v>12.462199999999999</v>
      </c>
      <c r="E36" s="16">
        <f t="shared" si="0"/>
        <v>4.4322651776505309</v>
      </c>
      <c r="F36" s="7">
        <v>36</v>
      </c>
      <c r="G36" s="16">
        <f t="shared" si="1"/>
        <v>1.6666666666666665</v>
      </c>
      <c r="H36" s="16">
        <f t="shared" si="2"/>
        <v>6.0989318443171978</v>
      </c>
    </row>
    <row r="37" spans="1:8" x14ac:dyDescent="0.2">
      <c r="A37" s="17">
        <v>36</v>
      </c>
      <c r="B37" s="7" t="s">
        <v>145</v>
      </c>
      <c r="C37" s="7" t="s">
        <v>28</v>
      </c>
      <c r="D37" s="16">
        <v>6.0614999999999997</v>
      </c>
      <c r="E37" s="16">
        <f t="shared" si="0"/>
        <v>2.1558132090905859</v>
      </c>
      <c r="F37" s="7">
        <v>35</v>
      </c>
      <c r="G37" s="16">
        <f t="shared" si="1"/>
        <v>3.333333333333333</v>
      </c>
      <c r="H37" s="16">
        <f t="shared" si="2"/>
        <v>5.489146542423919</v>
      </c>
    </row>
    <row r="39" spans="1:8" x14ac:dyDescent="0.2">
      <c r="G39" s="16">
        <f>60/MAX($A:$A)</f>
        <v>1.6666666666666667</v>
      </c>
    </row>
  </sheetData>
  <sortState ref="B2:H37">
    <sortCondition descending="1" ref="H2:H37"/>
  </sortState>
  <phoneticPr fontId="4" type="noConversion"/>
  <printOptions gridLines="1"/>
  <pageMargins left="0.25" right="0.25" top="0.75" bottom="0.75" header="0.3" footer="0.3"/>
  <pageSetup scale="91" orientation="portrait" horizontalDpi="4294967292" verticalDpi="4294967292" r:id="rId1"/>
  <headerFooter alignWithMargins="0">
    <oddHeader>&amp;C&amp;"Verdana,Bold"&amp;14Men's Sabre</oddHeader>
    <oddFooter>&amp;R&amp;D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zoomScaleNormal="100" workbookViewId="0"/>
  </sheetViews>
  <sheetFormatPr defaultColWidth="11" defaultRowHeight="12.75" x14ac:dyDescent="0.2"/>
  <cols>
    <col min="1" max="1" width="3.625" style="17" bestFit="1" customWidth="1"/>
    <col min="2" max="2" width="18.625" style="7" bestFit="1" customWidth="1"/>
    <col min="3" max="3" width="17.625" style="7" bestFit="1" customWidth="1"/>
    <col min="4" max="4" width="9.25" style="16" customWidth="1"/>
    <col min="5" max="5" width="8.25" style="16" bestFit="1" customWidth="1"/>
    <col min="6" max="6" width="6" style="7" customWidth="1"/>
    <col min="7" max="7" width="8.25" style="16" bestFit="1" customWidth="1"/>
    <col min="8" max="8" width="9.25" style="16" bestFit="1" customWidth="1"/>
    <col min="9" max="9" width="5.375" style="7" bestFit="1" customWidth="1"/>
    <col min="10" max="16384" width="11" style="7"/>
  </cols>
  <sheetData>
    <row r="1" spans="1:10" x14ac:dyDescent="0.2">
      <c r="B1" s="11" t="s">
        <v>2</v>
      </c>
      <c r="C1" s="11" t="s">
        <v>3</v>
      </c>
      <c r="D1" s="12" t="s">
        <v>0</v>
      </c>
      <c r="E1" s="12" t="s">
        <v>25</v>
      </c>
      <c r="F1" s="18" t="s">
        <v>10</v>
      </c>
      <c r="G1" s="12" t="s">
        <v>26</v>
      </c>
      <c r="H1" s="12" t="s">
        <v>11</v>
      </c>
      <c r="I1" s="19"/>
    </row>
    <row r="2" spans="1:10" x14ac:dyDescent="0.2">
      <c r="A2" s="17">
        <v>1</v>
      </c>
      <c r="B2" s="7" t="s">
        <v>195</v>
      </c>
      <c r="C2" s="7" t="s">
        <v>18</v>
      </c>
      <c r="D2" s="16">
        <v>98.921700000000001</v>
      </c>
      <c r="E2" s="16">
        <f t="shared" ref="E2:E33" si="0">IF(ISNUMBER(D2),D2/MAX(D:D)*40,0)</f>
        <v>37.919776441229573</v>
      </c>
      <c r="F2" s="25">
        <v>2</v>
      </c>
      <c r="G2" s="16">
        <f t="shared" ref="G2:G33" si="1">IF(ISNUMBER(F2),60*((MAX(F:F)+1-F2)/MAX(F:F)),0)</f>
        <v>58.775510204081634</v>
      </c>
      <c r="H2" s="16">
        <f t="shared" ref="H2:H33" si="2">E2+G2</f>
        <v>96.695286645311199</v>
      </c>
      <c r="I2" s="7" t="s">
        <v>300</v>
      </c>
    </row>
    <row r="3" spans="1:10" x14ac:dyDescent="0.2">
      <c r="A3" s="17">
        <v>2</v>
      </c>
      <c r="B3" s="7" t="s">
        <v>196</v>
      </c>
      <c r="C3" s="7" t="s">
        <v>12</v>
      </c>
      <c r="D3" s="16">
        <v>93.94</v>
      </c>
      <c r="E3" s="16">
        <f t="shared" si="0"/>
        <v>36.010135277589306</v>
      </c>
      <c r="F3" s="25">
        <v>1</v>
      </c>
      <c r="G3" s="16">
        <f t="shared" si="1"/>
        <v>60</v>
      </c>
      <c r="H3" s="16">
        <f t="shared" si="2"/>
        <v>96.010135277589313</v>
      </c>
      <c r="I3" s="7" t="s">
        <v>301</v>
      </c>
    </row>
    <row r="4" spans="1:10" x14ac:dyDescent="0.2">
      <c r="A4" s="17">
        <v>3</v>
      </c>
      <c r="B4" s="7" t="s">
        <v>199</v>
      </c>
      <c r="C4" s="7" t="s">
        <v>12</v>
      </c>
      <c r="D4" s="16">
        <v>90.838499999999996</v>
      </c>
      <c r="E4" s="16">
        <f t="shared" si="0"/>
        <v>34.821233483215842</v>
      </c>
      <c r="F4" s="25">
        <v>3</v>
      </c>
      <c r="G4" s="16">
        <f t="shared" si="1"/>
        <v>57.551020408163261</v>
      </c>
      <c r="H4" s="16">
        <f t="shared" si="2"/>
        <v>92.372253891379103</v>
      </c>
      <c r="I4" s="7" t="s">
        <v>302</v>
      </c>
    </row>
    <row r="5" spans="1:10" x14ac:dyDescent="0.2">
      <c r="A5" s="17">
        <v>4</v>
      </c>
      <c r="B5" s="7" t="s">
        <v>194</v>
      </c>
      <c r="C5" s="7" t="s">
        <v>70</v>
      </c>
      <c r="D5" s="16">
        <v>103.2102</v>
      </c>
      <c r="E5" s="16">
        <f t="shared" si="0"/>
        <v>39.563692399691803</v>
      </c>
      <c r="F5" s="25">
        <v>7</v>
      </c>
      <c r="G5" s="16">
        <f t="shared" si="1"/>
        <v>52.653061224489797</v>
      </c>
      <c r="H5" s="16">
        <f t="shared" si="2"/>
        <v>92.216753624181592</v>
      </c>
      <c r="I5" s="25" t="s">
        <v>303</v>
      </c>
    </row>
    <row r="6" spans="1:10" x14ac:dyDescent="0.2">
      <c r="A6" s="17">
        <v>5</v>
      </c>
      <c r="B6" s="7" t="s">
        <v>193</v>
      </c>
      <c r="C6" s="7" t="s">
        <v>70</v>
      </c>
      <c r="D6" s="16">
        <v>104.3484</v>
      </c>
      <c r="E6" s="16">
        <f t="shared" si="0"/>
        <v>40</v>
      </c>
      <c r="F6" s="25">
        <v>8</v>
      </c>
      <c r="G6" s="16">
        <f t="shared" si="1"/>
        <v>51.428571428571423</v>
      </c>
      <c r="H6" s="16">
        <f t="shared" si="2"/>
        <v>91.428571428571416</v>
      </c>
      <c r="I6" s="25" t="s">
        <v>304</v>
      </c>
    </row>
    <row r="7" spans="1:10" x14ac:dyDescent="0.2">
      <c r="A7" s="17">
        <v>6</v>
      </c>
      <c r="B7" s="7" t="s">
        <v>200</v>
      </c>
      <c r="C7" s="7" t="s">
        <v>70</v>
      </c>
      <c r="D7" s="16">
        <v>90.622299999999996</v>
      </c>
      <c r="E7" s="16">
        <f t="shared" si="0"/>
        <v>34.738357272368333</v>
      </c>
      <c r="F7" s="25">
        <v>4</v>
      </c>
      <c r="G7" s="16">
        <f t="shared" si="1"/>
        <v>56.326530612244902</v>
      </c>
      <c r="H7" s="16">
        <f t="shared" si="2"/>
        <v>91.064887884613228</v>
      </c>
      <c r="J7" s="7" t="s">
        <v>311</v>
      </c>
    </row>
    <row r="8" spans="1:10" x14ac:dyDescent="0.2">
      <c r="A8" s="17">
        <v>7</v>
      </c>
      <c r="B8" s="7" t="s">
        <v>197</v>
      </c>
      <c r="C8" s="7" t="s">
        <v>30</v>
      </c>
      <c r="D8" s="16">
        <v>92.677700000000002</v>
      </c>
      <c r="E8" s="16">
        <f t="shared" si="0"/>
        <v>35.526256272257172</v>
      </c>
      <c r="F8" s="25">
        <v>6</v>
      </c>
      <c r="G8" s="16">
        <f t="shared" si="1"/>
        <v>53.877551020408163</v>
      </c>
      <c r="H8" s="16">
        <f t="shared" si="2"/>
        <v>89.403807292665334</v>
      </c>
      <c r="I8" s="25" t="s">
        <v>305</v>
      </c>
    </row>
    <row r="9" spans="1:10" ht="13.5" thickBot="1" x14ac:dyDescent="0.25">
      <c r="A9" s="22">
        <v>8</v>
      </c>
      <c r="B9" s="4" t="s">
        <v>202</v>
      </c>
      <c r="C9" s="4" t="s">
        <v>12</v>
      </c>
      <c r="D9" s="24">
        <v>84.032700000000006</v>
      </c>
      <c r="E9" s="24">
        <f t="shared" si="0"/>
        <v>32.212357832031927</v>
      </c>
      <c r="F9" s="35">
        <v>5</v>
      </c>
      <c r="G9" s="24">
        <f t="shared" si="1"/>
        <v>55.102040816326529</v>
      </c>
      <c r="H9" s="24">
        <f t="shared" si="2"/>
        <v>87.314398648358463</v>
      </c>
      <c r="I9" s="4"/>
      <c r="J9" s="7" t="s">
        <v>309</v>
      </c>
    </row>
    <row r="10" spans="1:10" ht="13.5" thickTop="1" x14ac:dyDescent="0.2">
      <c r="A10" s="17">
        <v>9</v>
      </c>
      <c r="B10" s="7" t="s">
        <v>198</v>
      </c>
      <c r="C10" s="7" t="s">
        <v>13</v>
      </c>
      <c r="D10" s="16">
        <v>92.145300000000006</v>
      </c>
      <c r="E10" s="16">
        <f t="shared" si="0"/>
        <v>35.322170728060996</v>
      </c>
      <c r="F10" s="25">
        <v>11</v>
      </c>
      <c r="G10" s="16">
        <f t="shared" si="1"/>
        <v>47.755102040816325</v>
      </c>
      <c r="H10" s="16">
        <f t="shared" si="2"/>
        <v>83.077272768877322</v>
      </c>
      <c r="I10" s="25" t="s">
        <v>306</v>
      </c>
    </row>
    <row r="11" spans="1:10" x14ac:dyDescent="0.2">
      <c r="A11" s="17">
        <v>10</v>
      </c>
      <c r="B11" s="7" t="s">
        <v>203</v>
      </c>
      <c r="C11" s="7" t="s">
        <v>71</v>
      </c>
      <c r="D11" s="16">
        <v>82.271000000000001</v>
      </c>
      <c r="E11" s="16">
        <f t="shared" si="0"/>
        <v>31.537043212928996</v>
      </c>
      <c r="F11" s="25">
        <v>10</v>
      </c>
      <c r="G11" s="16">
        <f t="shared" si="1"/>
        <v>48.979591836734699</v>
      </c>
      <c r="H11" s="16">
        <f t="shared" si="2"/>
        <v>80.516635049663691</v>
      </c>
      <c r="I11" s="25" t="s">
        <v>307</v>
      </c>
    </row>
    <row r="12" spans="1:10" x14ac:dyDescent="0.2">
      <c r="A12" s="17">
        <v>11</v>
      </c>
      <c r="B12" s="7" t="s">
        <v>201</v>
      </c>
      <c r="C12" s="7" t="s">
        <v>30</v>
      </c>
      <c r="D12" s="16">
        <v>84.022599999999997</v>
      </c>
      <c r="E12" s="16">
        <f t="shared" si="0"/>
        <v>32.208486186659307</v>
      </c>
      <c r="F12" s="7">
        <v>15</v>
      </c>
      <c r="G12" s="16">
        <f t="shared" si="1"/>
        <v>42.857142857142861</v>
      </c>
      <c r="H12" s="16">
        <f t="shared" si="2"/>
        <v>75.065629043802176</v>
      </c>
    </row>
    <row r="13" spans="1:10" x14ac:dyDescent="0.2">
      <c r="A13" s="17">
        <v>12</v>
      </c>
      <c r="B13" s="7" t="s">
        <v>210</v>
      </c>
      <c r="C13" s="7" t="s">
        <v>1</v>
      </c>
      <c r="D13" s="16">
        <v>64.711600000000004</v>
      </c>
      <c r="E13" s="16">
        <f t="shared" si="0"/>
        <v>24.805976900460387</v>
      </c>
      <c r="F13" s="25">
        <v>9</v>
      </c>
      <c r="G13" s="16">
        <f t="shared" si="1"/>
        <v>50.204081632653065</v>
      </c>
      <c r="H13" s="16">
        <f t="shared" si="2"/>
        <v>75.010058533113451</v>
      </c>
    </row>
    <row r="14" spans="1:10" x14ac:dyDescent="0.2">
      <c r="A14" s="17">
        <v>13</v>
      </c>
      <c r="B14" s="7" t="s">
        <v>208</v>
      </c>
      <c r="C14" s="7" t="s">
        <v>1</v>
      </c>
      <c r="D14" s="16">
        <v>67.53</v>
      </c>
      <c r="E14" s="16">
        <f t="shared" si="0"/>
        <v>25.886357625033064</v>
      </c>
      <c r="F14" s="25">
        <v>12</v>
      </c>
      <c r="G14" s="16">
        <f t="shared" si="1"/>
        <v>46.530612244897959</v>
      </c>
      <c r="H14" s="16">
        <f t="shared" si="2"/>
        <v>72.416969869931023</v>
      </c>
    </row>
    <row r="15" spans="1:10" x14ac:dyDescent="0.2">
      <c r="A15" s="17">
        <v>14</v>
      </c>
      <c r="B15" s="7" t="s">
        <v>211</v>
      </c>
      <c r="C15" s="7" t="s">
        <v>1</v>
      </c>
      <c r="D15" s="16">
        <v>63.469000000000001</v>
      </c>
      <c r="E15" s="16">
        <f t="shared" si="0"/>
        <v>24.329649520260972</v>
      </c>
      <c r="F15" s="7">
        <v>13</v>
      </c>
      <c r="G15" s="16">
        <f t="shared" si="1"/>
        <v>45.306122448979586</v>
      </c>
      <c r="H15" s="16">
        <f t="shared" si="2"/>
        <v>69.635771969240551</v>
      </c>
    </row>
    <row r="16" spans="1:10" x14ac:dyDescent="0.2">
      <c r="A16" s="17">
        <v>15</v>
      </c>
      <c r="B16" s="7" t="s">
        <v>217</v>
      </c>
      <c r="C16" s="7" t="s">
        <v>27</v>
      </c>
      <c r="D16" s="16">
        <v>58.683399999999999</v>
      </c>
      <c r="E16" s="16">
        <f t="shared" si="0"/>
        <v>22.495179609845479</v>
      </c>
      <c r="F16" s="7">
        <v>14</v>
      </c>
      <c r="G16" s="16">
        <f t="shared" si="1"/>
        <v>44.081632653061227</v>
      </c>
      <c r="H16" s="16">
        <f t="shared" si="2"/>
        <v>66.576812262906714</v>
      </c>
    </row>
    <row r="17" spans="1:8" x14ac:dyDescent="0.2">
      <c r="A17" s="17">
        <v>16</v>
      </c>
      <c r="B17" s="7" t="s">
        <v>204</v>
      </c>
      <c r="C17" s="7" t="s">
        <v>30</v>
      </c>
      <c r="D17" s="16">
        <v>77.828800000000001</v>
      </c>
      <c r="E17" s="16">
        <f t="shared" si="0"/>
        <v>29.834209245182485</v>
      </c>
      <c r="F17" s="7">
        <v>20</v>
      </c>
      <c r="G17" s="16">
        <f t="shared" si="1"/>
        <v>36.734693877551024</v>
      </c>
      <c r="H17" s="16">
        <f t="shared" si="2"/>
        <v>66.568903122733502</v>
      </c>
    </row>
    <row r="18" spans="1:8" x14ac:dyDescent="0.2">
      <c r="A18" s="17">
        <v>17</v>
      </c>
      <c r="B18" s="7" t="s">
        <v>209</v>
      </c>
      <c r="C18" s="7" t="s">
        <v>27</v>
      </c>
      <c r="D18" s="16">
        <v>67.591499999999996</v>
      </c>
      <c r="E18" s="16">
        <f t="shared" si="0"/>
        <v>25.909932495371276</v>
      </c>
      <c r="F18" s="7">
        <v>19</v>
      </c>
      <c r="G18" s="16">
        <f t="shared" si="1"/>
        <v>37.95918367346939</v>
      </c>
      <c r="H18" s="16">
        <f t="shared" si="2"/>
        <v>63.869116168840662</v>
      </c>
    </row>
    <row r="19" spans="1:8" x14ac:dyDescent="0.2">
      <c r="A19" s="17">
        <v>18</v>
      </c>
      <c r="B19" s="7" t="s">
        <v>207</v>
      </c>
      <c r="C19" s="7" t="s">
        <v>14</v>
      </c>
      <c r="D19" s="16">
        <v>64.582800000000006</v>
      </c>
      <c r="E19" s="16">
        <f t="shared" si="0"/>
        <v>24.756603838678892</v>
      </c>
      <c r="F19" s="7">
        <v>22</v>
      </c>
      <c r="G19" s="16">
        <f t="shared" si="1"/>
        <v>34.285714285714285</v>
      </c>
      <c r="H19" s="16">
        <f t="shared" si="2"/>
        <v>59.042318124393177</v>
      </c>
    </row>
    <row r="20" spans="1:8" x14ac:dyDescent="0.2">
      <c r="A20" s="17">
        <v>19</v>
      </c>
      <c r="B20" s="7" t="s">
        <v>221</v>
      </c>
      <c r="C20" s="7" t="s">
        <v>14</v>
      </c>
      <c r="D20" s="16">
        <v>45.104500000000002</v>
      </c>
      <c r="E20" s="16">
        <f t="shared" si="0"/>
        <v>17.28996323853552</v>
      </c>
      <c r="F20" s="7">
        <v>16</v>
      </c>
      <c r="G20" s="16">
        <f t="shared" si="1"/>
        <v>41.632653061224488</v>
      </c>
      <c r="H20" s="16">
        <f t="shared" si="2"/>
        <v>58.922616299760008</v>
      </c>
    </row>
    <row r="21" spans="1:8" x14ac:dyDescent="0.2">
      <c r="A21" s="17">
        <v>20</v>
      </c>
      <c r="B21" s="7" t="s">
        <v>206</v>
      </c>
      <c r="C21" s="7" t="s">
        <v>71</v>
      </c>
      <c r="D21" s="16">
        <v>70.250900000000001</v>
      </c>
      <c r="E21" s="16">
        <f t="shared" si="0"/>
        <v>26.929363555167114</v>
      </c>
      <c r="F21" s="7">
        <v>24</v>
      </c>
      <c r="G21" s="16">
        <f t="shared" si="1"/>
        <v>31.836734693877553</v>
      </c>
      <c r="H21" s="16">
        <f t="shared" si="2"/>
        <v>58.766098249044667</v>
      </c>
    </row>
    <row r="22" spans="1:8" x14ac:dyDescent="0.2">
      <c r="A22" s="17">
        <v>21</v>
      </c>
      <c r="B22" s="7" t="s">
        <v>212</v>
      </c>
      <c r="C22" s="7" t="s">
        <v>18</v>
      </c>
      <c r="D22" s="16">
        <v>66.727000000000004</v>
      </c>
      <c r="E22" s="16">
        <f t="shared" si="0"/>
        <v>25.578542651348751</v>
      </c>
      <c r="F22" s="7">
        <v>23</v>
      </c>
      <c r="G22" s="16">
        <f t="shared" si="1"/>
        <v>33.061224489795919</v>
      </c>
      <c r="H22" s="16">
        <f t="shared" si="2"/>
        <v>58.639767141144674</v>
      </c>
    </row>
    <row r="23" spans="1:8" x14ac:dyDescent="0.2">
      <c r="A23" s="17">
        <v>22</v>
      </c>
      <c r="B23" s="7" t="s">
        <v>213</v>
      </c>
      <c r="C23" s="7" t="s">
        <v>16</v>
      </c>
      <c r="D23" s="16">
        <v>60.028300000000002</v>
      </c>
      <c r="E23" s="16">
        <f t="shared" si="0"/>
        <v>23.010721774363574</v>
      </c>
      <c r="F23" s="7">
        <v>21</v>
      </c>
      <c r="G23" s="16">
        <f t="shared" si="1"/>
        <v>35.510204081632651</v>
      </c>
      <c r="H23" s="16">
        <f t="shared" si="2"/>
        <v>58.520925855996225</v>
      </c>
    </row>
    <row r="24" spans="1:8" x14ac:dyDescent="0.2">
      <c r="A24" s="17">
        <v>23</v>
      </c>
      <c r="B24" s="7" t="s">
        <v>222</v>
      </c>
      <c r="C24" s="7" t="s">
        <v>15</v>
      </c>
      <c r="D24" s="16">
        <v>47.9251</v>
      </c>
      <c r="E24" s="16">
        <f t="shared" si="0"/>
        <v>18.371187291803228</v>
      </c>
      <c r="F24" s="7">
        <v>18</v>
      </c>
      <c r="G24" s="16">
        <f t="shared" si="1"/>
        <v>39.183673469387749</v>
      </c>
      <c r="H24" s="16">
        <f t="shared" si="2"/>
        <v>57.55486076119098</v>
      </c>
    </row>
    <row r="25" spans="1:8" x14ac:dyDescent="0.2">
      <c r="A25" s="17">
        <v>24</v>
      </c>
      <c r="B25" s="7" t="s">
        <v>224</v>
      </c>
      <c r="C25" s="7" t="s">
        <v>18</v>
      </c>
      <c r="D25" s="16">
        <v>40.507599999999996</v>
      </c>
      <c r="E25" s="16">
        <f t="shared" si="0"/>
        <v>15.527827930279717</v>
      </c>
      <c r="F25" s="7">
        <v>17</v>
      </c>
      <c r="G25" s="16">
        <f t="shared" si="1"/>
        <v>40.408163265306122</v>
      </c>
      <c r="H25" s="16">
        <f t="shared" si="2"/>
        <v>55.935991195585842</v>
      </c>
    </row>
    <row r="26" spans="1:8" x14ac:dyDescent="0.2">
      <c r="A26" s="17">
        <v>25</v>
      </c>
      <c r="B26" s="7" t="s">
        <v>215</v>
      </c>
      <c r="C26" s="7" t="s">
        <v>19</v>
      </c>
      <c r="D26" s="16">
        <v>63.2361</v>
      </c>
      <c r="E26" s="16">
        <f t="shared" si="0"/>
        <v>24.240371677955771</v>
      </c>
      <c r="F26" s="25">
        <v>25</v>
      </c>
      <c r="G26" s="16">
        <f t="shared" si="1"/>
        <v>30.612244897959183</v>
      </c>
      <c r="H26" s="16">
        <f t="shared" si="2"/>
        <v>54.852616575914951</v>
      </c>
    </row>
    <row r="27" spans="1:8" x14ac:dyDescent="0.2">
      <c r="A27" s="17">
        <v>26</v>
      </c>
      <c r="B27" s="7" t="s">
        <v>205</v>
      </c>
      <c r="C27" s="7" t="s">
        <v>71</v>
      </c>
      <c r="D27" s="16">
        <v>69.357500000000002</v>
      </c>
      <c r="E27" s="16">
        <f t="shared" si="0"/>
        <v>26.586895438741752</v>
      </c>
      <c r="F27" s="25">
        <v>27</v>
      </c>
      <c r="G27" s="16">
        <f t="shared" si="1"/>
        <v>28.163265306122451</v>
      </c>
      <c r="H27" s="16">
        <f t="shared" si="2"/>
        <v>54.750160744864203</v>
      </c>
    </row>
    <row r="28" spans="1:8" x14ac:dyDescent="0.2">
      <c r="A28" s="17">
        <v>27</v>
      </c>
      <c r="B28" s="7" t="s">
        <v>216</v>
      </c>
      <c r="C28" s="7" t="s">
        <v>17</v>
      </c>
      <c r="D28" s="16">
        <v>58.7425</v>
      </c>
      <c r="E28" s="16">
        <f t="shared" si="0"/>
        <v>22.517834485243668</v>
      </c>
      <c r="F28" s="25">
        <v>29</v>
      </c>
      <c r="G28" s="16">
        <f t="shared" si="1"/>
        <v>25.714285714285712</v>
      </c>
      <c r="H28" s="16">
        <f t="shared" si="2"/>
        <v>48.232120199529376</v>
      </c>
    </row>
    <row r="29" spans="1:8" x14ac:dyDescent="0.2">
      <c r="A29" s="17">
        <v>28</v>
      </c>
      <c r="B29" s="7" t="s">
        <v>218</v>
      </c>
      <c r="C29" s="7" t="s">
        <v>30</v>
      </c>
      <c r="D29" s="16">
        <v>58.183700000000002</v>
      </c>
      <c r="E29" s="16">
        <f t="shared" si="0"/>
        <v>22.303628996707189</v>
      </c>
      <c r="F29" s="25">
        <v>32</v>
      </c>
      <c r="G29" s="16">
        <f t="shared" si="1"/>
        <v>22.040816326530614</v>
      </c>
      <c r="H29" s="16">
        <f t="shared" si="2"/>
        <v>44.344445323237807</v>
      </c>
    </row>
    <row r="30" spans="1:8" x14ac:dyDescent="0.2">
      <c r="A30" s="17">
        <v>29</v>
      </c>
      <c r="B30" s="7" t="s">
        <v>220</v>
      </c>
      <c r="C30" s="7" t="s">
        <v>13</v>
      </c>
      <c r="D30" s="16">
        <v>50.114199999999997</v>
      </c>
      <c r="E30" s="16">
        <f t="shared" si="0"/>
        <v>19.210337676476112</v>
      </c>
      <c r="F30" s="25">
        <v>31</v>
      </c>
      <c r="G30" s="16">
        <f t="shared" si="1"/>
        <v>23.26530612244898</v>
      </c>
      <c r="H30" s="16">
        <f t="shared" si="2"/>
        <v>42.475643798925091</v>
      </c>
    </row>
    <row r="31" spans="1:8" x14ac:dyDescent="0.2">
      <c r="A31" s="17">
        <v>30</v>
      </c>
      <c r="B31" s="7" t="s">
        <v>225</v>
      </c>
      <c r="C31" s="7" t="s">
        <v>19</v>
      </c>
      <c r="D31" s="16">
        <v>41.382399999999997</v>
      </c>
      <c r="E31" s="16">
        <f t="shared" si="0"/>
        <v>15.863166085919859</v>
      </c>
      <c r="F31" s="25">
        <v>30</v>
      </c>
      <c r="G31" s="16">
        <f t="shared" si="1"/>
        <v>24.489795918367349</v>
      </c>
      <c r="H31" s="16">
        <f t="shared" si="2"/>
        <v>40.352962004287207</v>
      </c>
    </row>
    <row r="32" spans="1:8" x14ac:dyDescent="0.2">
      <c r="A32" s="17">
        <v>31</v>
      </c>
      <c r="B32" s="7" t="s">
        <v>227</v>
      </c>
      <c r="C32" s="7" t="s">
        <v>17</v>
      </c>
      <c r="D32" s="16">
        <v>30.933299999999999</v>
      </c>
      <c r="E32" s="16">
        <f t="shared" si="0"/>
        <v>11.857699782651194</v>
      </c>
      <c r="F32" s="25">
        <v>27</v>
      </c>
      <c r="G32" s="16">
        <f t="shared" si="1"/>
        <v>28.163265306122451</v>
      </c>
      <c r="H32" s="16">
        <f t="shared" si="2"/>
        <v>40.020965088773643</v>
      </c>
    </row>
    <row r="33" spans="1:8" x14ac:dyDescent="0.2">
      <c r="A33" s="17">
        <v>32</v>
      </c>
      <c r="B33" s="7" t="s">
        <v>214</v>
      </c>
      <c r="C33" s="7" t="s">
        <v>17</v>
      </c>
      <c r="D33" s="16">
        <v>62.103999999999999</v>
      </c>
      <c r="E33" s="16">
        <f t="shared" si="0"/>
        <v>23.806402398120142</v>
      </c>
      <c r="F33" s="7">
        <v>37</v>
      </c>
      <c r="G33" s="16">
        <f t="shared" si="1"/>
        <v>15.918367346938776</v>
      </c>
      <c r="H33" s="16">
        <f t="shared" si="2"/>
        <v>39.724769745058921</v>
      </c>
    </row>
    <row r="34" spans="1:8" x14ac:dyDescent="0.2">
      <c r="A34" s="17">
        <v>33</v>
      </c>
      <c r="B34" s="7" t="s">
        <v>229</v>
      </c>
      <c r="C34" s="7" t="s">
        <v>192</v>
      </c>
      <c r="D34" s="16">
        <v>25.5747</v>
      </c>
      <c r="E34" s="16">
        <f t="shared" ref="E34:E50" si="3">IF(ISNUMBER(D34),D34/MAX(D:D)*40,0)</f>
        <v>9.8035810803040597</v>
      </c>
      <c r="F34" s="7">
        <v>26</v>
      </c>
      <c r="G34" s="16">
        <f t="shared" ref="G34:G50" si="4">IF(ISNUMBER(F34),60*((MAX(F:F)+1-F34)/MAX(F:F)),0)</f>
        <v>29.387755102040817</v>
      </c>
      <c r="H34" s="16">
        <f t="shared" ref="H34:H50" si="5">E34+G34</f>
        <v>39.191336182344877</v>
      </c>
    </row>
    <row r="35" spans="1:8" x14ac:dyDescent="0.2">
      <c r="A35" s="17">
        <v>34</v>
      </c>
      <c r="B35" s="7" t="s">
        <v>219</v>
      </c>
      <c r="C35" s="7" t="s">
        <v>16</v>
      </c>
      <c r="D35" s="16">
        <v>53.470999999999997</v>
      </c>
      <c r="E35" s="16">
        <f t="shared" si="3"/>
        <v>20.497103932595039</v>
      </c>
      <c r="F35" s="7">
        <v>36</v>
      </c>
      <c r="G35" s="16">
        <f t="shared" si="4"/>
        <v>17.142857142857142</v>
      </c>
      <c r="H35" s="16">
        <f t="shared" si="5"/>
        <v>37.639961075452177</v>
      </c>
    </row>
    <row r="36" spans="1:8" x14ac:dyDescent="0.2">
      <c r="A36" s="17">
        <v>35</v>
      </c>
      <c r="B36" s="7" t="s">
        <v>226</v>
      </c>
      <c r="C36" s="7" t="s">
        <v>13</v>
      </c>
      <c r="D36" s="16">
        <v>37.435000000000002</v>
      </c>
      <c r="E36" s="16">
        <f t="shared" si="3"/>
        <v>14.35000440830909</v>
      </c>
      <c r="F36" s="25">
        <v>33</v>
      </c>
      <c r="G36" s="16">
        <f t="shared" si="4"/>
        <v>20.816326530612244</v>
      </c>
      <c r="H36" s="16">
        <f t="shared" si="5"/>
        <v>35.166330938921334</v>
      </c>
    </row>
    <row r="37" spans="1:8" x14ac:dyDescent="0.2">
      <c r="A37" s="17">
        <v>36</v>
      </c>
      <c r="B37" s="7" t="s">
        <v>228</v>
      </c>
      <c r="C37" s="7" t="s">
        <v>15</v>
      </c>
      <c r="D37" s="16">
        <v>30.2911</v>
      </c>
      <c r="E37" s="16">
        <f t="shared" si="3"/>
        <v>11.611524469948748</v>
      </c>
      <c r="F37" s="25">
        <v>35</v>
      </c>
      <c r="G37" s="16">
        <f t="shared" si="4"/>
        <v>18.367346938775512</v>
      </c>
      <c r="H37" s="16">
        <f t="shared" si="5"/>
        <v>29.97887140872426</v>
      </c>
    </row>
    <row r="38" spans="1:8" x14ac:dyDescent="0.2">
      <c r="A38" s="17">
        <v>37</v>
      </c>
      <c r="B38" s="7" t="s">
        <v>298</v>
      </c>
      <c r="C38" s="7" t="s">
        <v>19</v>
      </c>
      <c r="D38" s="16">
        <v>23.3933</v>
      </c>
      <c r="E38" s="16">
        <f t="shared" si="3"/>
        <v>8.9673823460637632</v>
      </c>
      <c r="F38" s="25">
        <v>34</v>
      </c>
      <c r="G38" s="16">
        <f t="shared" si="4"/>
        <v>19.591836734693874</v>
      </c>
      <c r="H38" s="16">
        <f t="shared" si="5"/>
        <v>28.559219080757636</v>
      </c>
    </row>
    <row r="39" spans="1:8" x14ac:dyDescent="0.2">
      <c r="A39" s="17">
        <v>38</v>
      </c>
      <c r="B39" s="7" t="s">
        <v>230</v>
      </c>
      <c r="C39" s="7" t="s">
        <v>20</v>
      </c>
      <c r="D39" s="16">
        <v>26.207799999999999</v>
      </c>
      <c r="E39" s="16">
        <f t="shared" si="3"/>
        <v>10.046268078858899</v>
      </c>
      <c r="F39" s="7">
        <v>38</v>
      </c>
      <c r="G39" s="16">
        <f t="shared" si="4"/>
        <v>14.693877551020408</v>
      </c>
      <c r="H39" s="16">
        <f t="shared" si="5"/>
        <v>24.740145629879308</v>
      </c>
    </row>
    <row r="40" spans="1:8" x14ac:dyDescent="0.2">
      <c r="A40" s="17">
        <v>39</v>
      </c>
      <c r="B40" s="7" t="s">
        <v>297</v>
      </c>
      <c r="C40" s="7" t="s">
        <v>19</v>
      </c>
      <c r="D40" s="16">
        <v>28.694199999999999</v>
      </c>
      <c r="E40" s="16">
        <f t="shared" si="3"/>
        <v>10.999382836727731</v>
      </c>
      <c r="F40" s="7">
        <v>39</v>
      </c>
      <c r="G40" s="16">
        <f t="shared" si="4"/>
        <v>13.469387755102041</v>
      </c>
      <c r="H40" s="16">
        <f t="shared" si="5"/>
        <v>24.468770591829774</v>
      </c>
    </row>
    <row r="41" spans="1:8" x14ac:dyDescent="0.2">
      <c r="A41" s="17">
        <v>40</v>
      </c>
      <c r="B41" s="7" t="s">
        <v>223</v>
      </c>
      <c r="C41" s="7" t="s">
        <v>14</v>
      </c>
      <c r="D41" s="16">
        <v>40.056199999999997</v>
      </c>
      <c r="E41" s="16">
        <f t="shared" si="3"/>
        <v>15.35479221530948</v>
      </c>
      <c r="F41" s="7">
        <v>43</v>
      </c>
      <c r="G41" s="16">
        <f t="shared" si="4"/>
        <v>8.5714285714285712</v>
      </c>
      <c r="H41" s="16">
        <f t="shared" si="5"/>
        <v>23.92622078673805</v>
      </c>
    </row>
    <row r="42" spans="1:8" x14ac:dyDescent="0.2">
      <c r="A42" s="17">
        <v>41</v>
      </c>
      <c r="B42" s="7" t="s">
        <v>299</v>
      </c>
      <c r="C42" s="7" t="s">
        <v>20</v>
      </c>
      <c r="D42" s="16">
        <v>32.563899999999997</v>
      </c>
      <c r="E42" s="16">
        <f t="shared" si="3"/>
        <v>12.482759678155102</v>
      </c>
      <c r="F42" s="7">
        <v>41</v>
      </c>
      <c r="G42" s="16">
        <f t="shared" si="4"/>
        <v>11.020408163265307</v>
      </c>
      <c r="H42" s="16">
        <f t="shared" si="5"/>
        <v>23.503167841420407</v>
      </c>
    </row>
    <row r="43" spans="1:8" x14ac:dyDescent="0.2">
      <c r="A43" s="17">
        <v>42</v>
      </c>
      <c r="B43" s="7" t="s">
        <v>234</v>
      </c>
      <c r="C43" s="7" t="s">
        <v>29</v>
      </c>
      <c r="D43" s="16">
        <v>15.425700000000001</v>
      </c>
      <c r="E43" s="16">
        <f t="shared" si="3"/>
        <v>5.9131524776613729</v>
      </c>
      <c r="F43" s="25">
        <v>42</v>
      </c>
      <c r="G43" s="16">
        <f t="shared" si="4"/>
        <v>9.7959183673469372</v>
      </c>
      <c r="H43" s="16">
        <f t="shared" si="5"/>
        <v>15.709070845008309</v>
      </c>
    </row>
    <row r="44" spans="1:8" x14ac:dyDescent="0.2">
      <c r="A44" s="17">
        <v>43</v>
      </c>
      <c r="B44" s="7" t="s">
        <v>231</v>
      </c>
      <c r="C44" s="7" t="s">
        <v>192</v>
      </c>
      <c r="D44" s="16">
        <v>23.4908</v>
      </c>
      <c r="E44" s="16">
        <f t="shared" si="3"/>
        <v>9.0047571405023934</v>
      </c>
      <c r="F44" s="7">
        <v>45</v>
      </c>
      <c r="G44" s="16">
        <f t="shared" si="4"/>
        <v>6.1224489795918373</v>
      </c>
      <c r="H44" s="16">
        <f t="shared" si="5"/>
        <v>15.127206120094231</v>
      </c>
    </row>
    <row r="45" spans="1:8" x14ac:dyDescent="0.2">
      <c r="A45" s="17">
        <v>44</v>
      </c>
      <c r="B45" s="7" t="s">
        <v>238</v>
      </c>
      <c r="C45" s="7" t="s">
        <v>289</v>
      </c>
      <c r="D45" s="16">
        <v>7.2945000000000002</v>
      </c>
      <c r="E45" s="16">
        <f t="shared" si="3"/>
        <v>2.7962096208470855</v>
      </c>
      <c r="F45" s="25">
        <v>40</v>
      </c>
      <c r="G45" s="16">
        <f t="shared" si="4"/>
        <v>12.244897959183675</v>
      </c>
      <c r="H45" s="16">
        <f t="shared" si="5"/>
        <v>15.04110758003076</v>
      </c>
    </row>
    <row r="46" spans="1:8" x14ac:dyDescent="0.2">
      <c r="A46" s="17">
        <v>45</v>
      </c>
      <c r="B46" s="7" t="s">
        <v>232</v>
      </c>
      <c r="C46" s="7" t="s">
        <v>28</v>
      </c>
      <c r="D46" s="16">
        <v>19.668500000000002</v>
      </c>
      <c r="E46" s="16">
        <f t="shared" si="3"/>
        <v>7.5395501991405727</v>
      </c>
      <c r="F46" s="7">
        <v>46</v>
      </c>
      <c r="G46" s="16">
        <f t="shared" si="4"/>
        <v>4.8979591836734686</v>
      </c>
      <c r="H46" s="16">
        <f t="shared" si="5"/>
        <v>12.437509382814042</v>
      </c>
    </row>
    <row r="47" spans="1:8" x14ac:dyDescent="0.2">
      <c r="A47" s="17">
        <v>46</v>
      </c>
      <c r="B47" s="7" t="s">
        <v>235</v>
      </c>
      <c r="C47" s="7" t="s">
        <v>289</v>
      </c>
      <c r="D47" s="16">
        <v>11.799200000000001</v>
      </c>
      <c r="E47" s="16">
        <f t="shared" si="3"/>
        <v>4.5230017901568216</v>
      </c>
      <c r="F47" s="25">
        <v>44</v>
      </c>
      <c r="G47" s="16">
        <f t="shared" si="4"/>
        <v>7.3469387755102042</v>
      </c>
      <c r="H47" s="16">
        <f t="shared" si="5"/>
        <v>11.869940565667026</v>
      </c>
    </row>
    <row r="48" spans="1:8" x14ac:dyDescent="0.2">
      <c r="A48" s="17">
        <v>47</v>
      </c>
      <c r="B48" s="7" t="s">
        <v>233</v>
      </c>
      <c r="C48" s="7" t="s">
        <v>15</v>
      </c>
      <c r="D48" s="16">
        <v>18.809000000000001</v>
      </c>
      <c r="E48" s="16">
        <f t="shared" si="3"/>
        <v>7.2100770112431061</v>
      </c>
      <c r="F48" s="7">
        <v>49</v>
      </c>
      <c r="G48" s="16">
        <f t="shared" si="4"/>
        <v>1.2244897959183672</v>
      </c>
      <c r="H48" s="16">
        <f t="shared" si="5"/>
        <v>8.4345668071614739</v>
      </c>
    </row>
    <row r="49" spans="1:8" x14ac:dyDescent="0.2">
      <c r="A49" s="17">
        <v>48</v>
      </c>
      <c r="B49" s="7" t="s">
        <v>237</v>
      </c>
      <c r="C49" s="7" t="s">
        <v>28</v>
      </c>
      <c r="D49" s="16">
        <v>10.190799999999999</v>
      </c>
      <c r="E49" s="16">
        <f t="shared" si="3"/>
        <v>3.90645184784817</v>
      </c>
      <c r="F49" s="7">
        <v>47</v>
      </c>
      <c r="G49" s="16">
        <f t="shared" si="4"/>
        <v>3.6734693877551021</v>
      </c>
      <c r="H49" s="16">
        <f t="shared" si="5"/>
        <v>7.5799212356032726</v>
      </c>
    </row>
    <row r="50" spans="1:8" x14ac:dyDescent="0.2">
      <c r="A50" s="17">
        <v>49</v>
      </c>
      <c r="B50" s="7" t="s">
        <v>236</v>
      </c>
      <c r="C50" s="7" t="s">
        <v>20</v>
      </c>
      <c r="D50" s="16">
        <v>11.560700000000001</v>
      </c>
      <c r="E50" s="16">
        <f t="shared" si="3"/>
        <v>4.4315772929915553</v>
      </c>
      <c r="F50" s="7">
        <v>48</v>
      </c>
      <c r="G50" s="16">
        <f t="shared" si="4"/>
        <v>2.4489795918367343</v>
      </c>
      <c r="H50" s="16">
        <f t="shared" si="5"/>
        <v>6.8805568848282892</v>
      </c>
    </row>
    <row r="52" spans="1:8" x14ac:dyDescent="0.2">
      <c r="G52" s="16">
        <f>60/MAX($A:$A)</f>
        <v>1.2244897959183674</v>
      </c>
    </row>
  </sheetData>
  <sortState ref="B2:H50">
    <sortCondition descending="1" ref="H2:H50"/>
  </sortState>
  <phoneticPr fontId="4" type="noConversion"/>
  <printOptions gridLines="1"/>
  <pageMargins left="0.25" right="0.25" top="0.75" bottom="0.75" header="0.3" footer="0.3"/>
  <pageSetup scale="92" orientation="portrait" horizontalDpi="4294967292" verticalDpi="4294967292" r:id="rId1"/>
  <headerFooter alignWithMargins="0">
    <oddHeader>&amp;C&amp;"Verdana,Bold"&amp;14Women's Epee</oddHeader>
    <oddFooter>&amp;R&amp;D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Normal="100" workbookViewId="0">
      <selection activeCell="B11" sqref="B11"/>
    </sheetView>
  </sheetViews>
  <sheetFormatPr defaultColWidth="11" defaultRowHeight="12.75" x14ac:dyDescent="0.2"/>
  <cols>
    <col min="1" max="1" width="3.625" style="10" bestFit="1" customWidth="1"/>
    <col min="2" max="2" width="18.5" style="6" bestFit="1" customWidth="1"/>
    <col min="3" max="3" width="17.625" style="6" bestFit="1" customWidth="1"/>
    <col min="4" max="4" width="9.25" style="8" customWidth="1"/>
    <col min="5" max="5" width="8.25" style="8" bestFit="1" customWidth="1"/>
    <col min="6" max="6" width="6" style="6" customWidth="1"/>
    <col min="7" max="7" width="8.25" style="8" bestFit="1" customWidth="1"/>
    <col min="8" max="8" width="9.25" style="8" bestFit="1" customWidth="1"/>
    <col min="9" max="9" width="5" style="6" bestFit="1" customWidth="1"/>
    <col min="10" max="16384" width="11" style="6"/>
  </cols>
  <sheetData>
    <row r="1" spans="1:10" x14ac:dyDescent="0.2">
      <c r="B1" s="11" t="s">
        <v>2</v>
      </c>
      <c r="C1" s="11" t="s">
        <v>3</v>
      </c>
      <c r="D1" s="12" t="s">
        <v>0</v>
      </c>
      <c r="E1" s="13" t="s">
        <v>25</v>
      </c>
      <c r="F1" s="14" t="s">
        <v>10</v>
      </c>
      <c r="G1" s="13" t="s">
        <v>26</v>
      </c>
      <c r="H1" s="13" t="s">
        <v>11</v>
      </c>
      <c r="I1" s="15"/>
    </row>
    <row r="2" spans="1:10" x14ac:dyDescent="0.2">
      <c r="A2" s="10">
        <v>1</v>
      </c>
      <c r="B2" s="7" t="s">
        <v>146</v>
      </c>
      <c r="C2" s="7" t="s">
        <v>30</v>
      </c>
      <c r="D2" s="8">
        <v>126.1254</v>
      </c>
      <c r="E2" s="8">
        <f t="shared" ref="E2:E47" si="0">IF(ISNUMBER(D2),D2/MAX(D:D)*40,0)</f>
        <v>40</v>
      </c>
      <c r="F2" s="7">
        <v>5</v>
      </c>
      <c r="G2" s="8">
        <f t="shared" ref="G2:G47" si="1">IF(ISNUMBER(F2),60*((MAX(F:F)+1-F2)/MAX(F:F)),0)</f>
        <v>54.782608695652172</v>
      </c>
      <c r="H2" s="8">
        <f t="shared" ref="H2:H47" si="2">E2+G2</f>
        <v>94.782608695652172</v>
      </c>
      <c r="I2" s="7" t="s">
        <v>300</v>
      </c>
    </row>
    <row r="3" spans="1:10" x14ac:dyDescent="0.2">
      <c r="A3" s="10">
        <v>2</v>
      </c>
      <c r="B3" s="7" t="s">
        <v>147</v>
      </c>
      <c r="C3" s="6" t="s">
        <v>12</v>
      </c>
      <c r="D3" s="8">
        <v>112.3334</v>
      </c>
      <c r="E3" s="8">
        <f t="shared" si="0"/>
        <v>35.625940532200488</v>
      </c>
      <c r="F3" s="7">
        <v>2</v>
      </c>
      <c r="G3" s="8">
        <f t="shared" si="1"/>
        <v>58.695652173913047</v>
      </c>
      <c r="H3" s="8">
        <f t="shared" si="2"/>
        <v>94.321592706113535</v>
      </c>
      <c r="I3" s="7" t="s">
        <v>301</v>
      </c>
    </row>
    <row r="4" spans="1:10" x14ac:dyDescent="0.2">
      <c r="A4" s="10">
        <v>3</v>
      </c>
      <c r="B4" s="7" t="s">
        <v>148</v>
      </c>
      <c r="C4" s="7" t="s">
        <v>70</v>
      </c>
      <c r="D4" s="8">
        <v>102.54040000000001</v>
      </c>
      <c r="E4" s="8">
        <f t="shared" si="0"/>
        <v>32.520142651678412</v>
      </c>
      <c r="F4" s="7">
        <v>1</v>
      </c>
      <c r="G4" s="8">
        <f t="shared" si="1"/>
        <v>60</v>
      </c>
      <c r="H4" s="8">
        <f t="shared" si="2"/>
        <v>92.520142651678412</v>
      </c>
      <c r="I4" s="7" t="s">
        <v>302</v>
      </c>
    </row>
    <row r="5" spans="1:10" x14ac:dyDescent="0.2">
      <c r="A5" s="10">
        <v>4</v>
      </c>
      <c r="B5" s="7" t="s">
        <v>150</v>
      </c>
      <c r="C5" s="6" t="s">
        <v>13</v>
      </c>
      <c r="D5" s="8">
        <v>91.297399999999996</v>
      </c>
      <c r="E5" s="8">
        <f t="shared" si="0"/>
        <v>28.954484980820677</v>
      </c>
      <c r="F5" s="7">
        <v>6</v>
      </c>
      <c r="G5" s="8">
        <f t="shared" si="1"/>
        <v>53.478260869565219</v>
      </c>
      <c r="H5" s="8">
        <f t="shared" si="2"/>
        <v>82.432745850385899</v>
      </c>
      <c r="I5" s="25" t="s">
        <v>303</v>
      </c>
    </row>
    <row r="6" spans="1:10" x14ac:dyDescent="0.2">
      <c r="A6" s="10">
        <v>5</v>
      </c>
      <c r="B6" s="21" t="s">
        <v>156</v>
      </c>
      <c r="C6" s="6" t="s">
        <v>16</v>
      </c>
      <c r="D6" s="8">
        <v>76.385300000000001</v>
      </c>
      <c r="E6" s="8">
        <f t="shared" si="0"/>
        <v>24.225191753603955</v>
      </c>
      <c r="F6" s="25">
        <v>4</v>
      </c>
      <c r="G6" s="8">
        <f t="shared" si="1"/>
        <v>56.086956521739133</v>
      </c>
      <c r="H6" s="8">
        <f t="shared" si="2"/>
        <v>80.312148275343091</v>
      </c>
      <c r="I6" s="25" t="s">
        <v>304</v>
      </c>
    </row>
    <row r="7" spans="1:10" x14ac:dyDescent="0.2">
      <c r="A7" s="10">
        <v>6</v>
      </c>
      <c r="B7" s="7" t="s">
        <v>149</v>
      </c>
      <c r="C7" s="6" t="s">
        <v>30</v>
      </c>
      <c r="D7" s="8">
        <v>96.650899999999993</v>
      </c>
      <c r="E7" s="8">
        <f t="shared" si="0"/>
        <v>30.652319041208195</v>
      </c>
      <c r="F7" s="7">
        <v>10</v>
      </c>
      <c r="G7" s="8">
        <f t="shared" si="1"/>
        <v>48.260869565217391</v>
      </c>
      <c r="H7" s="8">
        <f t="shared" si="2"/>
        <v>78.913188606425592</v>
      </c>
      <c r="I7" s="25" t="s">
        <v>305</v>
      </c>
    </row>
    <row r="8" spans="1:10" x14ac:dyDescent="0.2">
      <c r="A8" s="10">
        <v>7</v>
      </c>
      <c r="B8" s="7" t="s">
        <v>152</v>
      </c>
      <c r="C8" s="6" t="s">
        <v>70</v>
      </c>
      <c r="D8" s="8">
        <v>82.703999999999994</v>
      </c>
      <c r="E8" s="8">
        <f t="shared" si="0"/>
        <v>26.229133862013519</v>
      </c>
      <c r="F8" s="7">
        <v>7</v>
      </c>
      <c r="G8" s="8">
        <f t="shared" si="1"/>
        <v>52.173913043478258</v>
      </c>
      <c r="H8" s="8">
        <f t="shared" si="2"/>
        <v>78.403046905491777</v>
      </c>
      <c r="I8" s="25" t="s">
        <v>306</v>
      </c>
    </row>
    <row r="9" spans="1:10" x14ac:dyDescent="0.2">
      <c r="A9" s="10">
        <v>8</v>
      </c>
      <c r="B9" s="6" t="s">
        <v>160</v>
      </c>
      <c r="C9" s="6" t="s">
        <v>30</v>
      </c>
      <c r="D9" s="8">
        <v>66.191800000000001</v>
      </c>
      <c r="E9" s="8">
        <f t="shared" si="0"/>
        <v>20.992377427544334</v>
      </c>
      <c r="F9" s="7">
        <v>3</v>
      </c>
      <c r="G9" s="8">
        <f t="shared" si="1"/>
        <v>57.391304347826086</v>
      </c>
      <c r="H9" s="8">
        <f t="shared" si="2"/>
        <v>78.38368177537042</v>
      </c>
      <c r="J9" s="7" t="s">
        <v>318</v>
      </c>
    </row>
    <row r="10" spans="1:10" ht="13.5" thickBot="1" x14ac:dyDescent="0.25">
      <c r="A10" s="3">
        <v>9</v>
      </c>
      <c r="B10" s="4" t="s">
        <v>151</v>
      </c>
      <c r="C10" s="2" t="s">
        <v>14</v>
      </c>
      <c r="D10" s="9">
        <v>83.385400000000004</v>
      </c>
      <c r="E10" s="9">
        <f t="shared" si="0"/>
        <v>26.445236249002978</v>
      </c>
      <c r="F10" s="4">
        <v>8</v>
      </c>
      <c r="G10" s="9">
        <f t="shared" si="1"/>
        <v>50.869565217391305</v>
      </c>
      <c r="H10" s="9">
        <f t="shared" si="2"/>
        <v>77.314801466394286</v>
      </c>
      <c r="I10" s="4" t="s">
        <v>307</v>
      </c>
    </row>
    <row r="11" spans="1:10" ht="13.5" thickTop="1" x14ac:dyDescent="0.2">
      <c r="A11" s="10">
        <v>10</v>
      </c>
      <c r="B11" s="7" t="s">
        <v>157</v>
      </c>
      <c r="C11" s="6" t="s">
        <v>18</v>
      </c>
      <c r="D11" s="8">
        <v>76.603700000000003</v>
      </c>
      <c r="E11" s="8">
        <f t="shared" si="0"/>
        <v>24.294456152368991</v>
      </c>
      <c r="F11" s="7">
        <v>9</v>
      </c>
      <c r="G11" s="8">
        <f t="shared" si="1"/>
        <v>49.565217391304351</v>
      </c>
      <c r="H11" s="8">
        <f t="shared" si="2"/>
        <v>73.859673543673338</v>
      </c>
      <c r="I11" s="25" t="s">
        <v>308</v>
      </c>
    </row>
    <row r="12" spans="1:10" x14ac:dyDescent="0.2">
      <c r="A12" s="10">
        <v>11</v>
      </c>
      <c r="B12" s="6" t="s">
        <v>154</v>
      </c>
      <c r="C12" s="6" t="s">
        <v>18</v>
      </c>
      <c r="D12" s="8">
        <v>82.083399999999997</v>
      </c>
      <c r="E12" s="8">
        <f t="shared" si="0"/>
        <v>26.03231387174986</v>
      </c>
      <c r="F12" s="7">
        <v>12</v>
      </c>
      <c r="G12" s="8">
        <f t="shared" si="1"/>
        <v>45.652173913043484</v>
      </c>
      <c r="H12" s="8">
        <f t="shared" si="2"/>
        <v>71.684487784793347</v>
      </c>
    </row>
    <row r="13" spans="1:10" x14ac:dyDescent="0.2">
      <c r="A13" s="10">
        <v>12</v>
      </c>
      <c r="B13" s="6" t="s">
        <v>158</v>
      </c>
      <c r="C13" s="6" t="s">
        <v>18</v>
      </c>
      <c r="D13" s="8">
        <v>74.736699999999999</v>
      </c>
      <c r="E13" s="8">
        <f t="shared" si="0"/>
        <v>23.702347029226466</v>
      </c>
      <c r="F13" s="25">
        <v>11</v>
      </c>
      <c r="G13" s="8">
        <f t="shared" si="1"/>
        <v>46.956521739130437</v>
      </c>
      <c r="H13" s="8">
        <f t="shared" si="2"/>
        <v>70.658868768356911</v>
      </c>
    </row>
    <row r="14" spans="1:10" x14ac:dyDescent="0.2">
      <c r="A14" s="10">
        <v>13</v>
      </c>
      <c r="B14" s="6" t="s">
        <v>155</v>
      </c>
      <c r="C14" s="6" t="s">
        <v>12</v>
      </c>
      <c r="D14" s="8">
        <v>77.854900000000001</v>
      </c>
      <c r="E14" s="8">
        <f t="shared" si="0"/>
        <v>24.691267579726208</v>
      </c>
      <c r="F14" s="7">
        <v>13</v>
      </c>
      <c r="G14" s="8">
        <f t="shared" si="1"/>
        <v>44.347826086956516</v>
      </c>
      <c r="H14" s="8">
        <f t="shared" si="2"/>
        <v>69.039093666682732</v>
      </c>
    </row>
    <row r="15" spans="1:10" x14ac:dyDescent="0.2">
      <c r="A15" s="10">
        <v>14</v>
      </c>
      <c r="B15" s="6" t="s">
        <v>153</v>
      </c>
      <c r="C15" s="6" t="s">
        <v>12</v>
      </c>
      <c r="D15" s="8">
        <v>81.736099999999993</v>
      </c>
      <c r="E15" s="8">
        <f t="shared" si="0"/>
        <v>25.922169523347396</v>
      </c>
      <c r="F15" s="7">
        <v>14</v>
      </c>
      <c r="G15" s="8">
        <f t="shared" si="1"/>
        <v>43.043478260869563</v>
      </c>
      <c r="H15" s="8">
        <f t="shared" si="2"/>
        <v>68.965647784216955</v>
      </c>
    </row>
    <row r="16" spans="1:10" x14ac:dyDescent="0.2">
      <c r="A16" s="10">
        <v>15</v>
      </c>
      <c r="B16" s="6" t="s">
        <v>159</v>
      </c>
      <c r="C16" s="6" t="s">
        <v>70</v>
      </c>
      <c r="D16" s="8">
        <v>67.451800000000006</v>
      </c>
      <c r="E16" s="8">
        <f t="shared" si="0"/>
        <v>21.391979728111863</v>
      </c>
      <c r="F16" s="7">
        <v>15</v>
      </c>
      <c r="G16" s="8">
        <f t="shared" si="1"/>
        <v>41.739130434782609</v>
      </c>
      <c r="H16" s="8">
        <f t="shared" si="2"/>
        <v>63.131110162894473</v>
      </c>
    </row>
    <row r="17" spans="1:8" x14ac:dyDescent="0.2">
      <c r="A17" s="10">
        <v>16</v>
      </c>
      <c r="B17" s="6" t="s">
        <v>161</v>
      </c>
      <c r="C17" s="6" t="s">
        <v>17</v>
      </c>
      <c r="D17" s="8">
        <v>66.581800000000001</v>
      </c>
      <c r="E17" s="8">
        <f t="shared" si="0"/>
        <v>21.116063853910472</v>
      </c>
      <c r="F17" s="6">
        <v>16</v>
      </c>
      <c r="G17" s="8">
        <f t="shared" si="1"/>
        <v>40.434782608695649</v>
      </c>
      <c r="H17" s="8">
        <f t="shared" si="2"/>
        <v>61.550846462606117</v>
      </c>
    </row>
    <row r="18" spans="1:8" x14ac:dyDescent="0.2">
      <c r="A18" s="10">
        <v>17</v>
      </c>
      <c r="B18" s="7" t="s">
        <v>162</v>
      </c>
      <c r="C18" s="6" t="s">
        <v>14</v>
      </c>
      <c r="D18" s="8">
        <v>59.247799999999998</v>
      </c>
      <c r="E18" s="8">
        <f t="shared" si="0"/>
        <v>18.790124748861054</v>
      </c>
      <c r="F18" s="6">
        <v>17</v>
      </c>
      <c r="G18" s="8">
        <f t="shared" si="1"/>
        <v>39.130434782608695</v>
      </c>
      <c r="H18" s="8">
        <f t="shared" si="2"/>
        <v>57.920559531469749</v>
      </c>
    </row>
    <row r="19" spans="1:8" x14ac:dyDescent="0.2">
      <c r="A19" s="10">
        <v>18</v>
      </c>
      <c r="B19" s="6" t="s">
        <v>163</v>
      </c>
      <c r="C19" s="7" t="s">
        <v>27</v>
      </c>
      <c r="D19" s="8">
        <v>61.1584</v>
      </c>
      <c r="E19" s="8">
        <f t="shared" si="0"/>
        <v>19.396061380181948</v>
      </c>
      <c r="F19" s="6">
        <v>19</v>
      </c>
      <c r="G19" s="8">
        <f t="shared" si="1"/>
        <v>36.521739130434781</v>
      </c>
      <c r="H19" s="8">
        <f t="shared" si="2"/>
        <v>55.917800510616729</v>
      </c>
    </row>
    <row r="20" spans="1:8" x14ac:dyDescent="0.2">
      <c r="A20" s="10">
        <v>19</v>
      </c>
      <c r="B20" s="6" t="s">
        <v>167</v>
      </c>
      <c r="C20" s="6" t="s">
        <v>15</v>
      </c>
      <c r="D20" s="8">
        <v>44.110500000000002</v>
      </c>
      <c r="E20" s="8">
        <f t="shared" si="0"/>
        <v>13.98941053903496</v>
      </c>
      <c r="F20" s="34">
        <v>20</v>
      </c>
      <c r="G20" s="8">
        <f t="shared" si="1"/>
        <v>35.217391304347828</v>
      </c>
      <c r="H20" s="8">
        <f t="shared" si="2"/>
        <v>49.206801843382792</v>
      </c>
    </row>
    <row r="21" spans="1:8" x14ac:dyDescent="0.2">
      <c r="A21" s="10">
        <v>20</v>
      </c>
      <c r="B21" s="21" t="s">
        <v>166</v>
      </c>
      <c r="C21" s="6" t="s">
        <v>13</v>
      </c>
      <c r="D21" s="8">
        <v>47.929400000000001</v>
      </c>
      <c r="E21" s="8">
        <f t="shared" si="0"/>
        <v>15.200554368905868</v>
      </c>
      <c r="F21" s="6">
        <v>21</v>
      </c>
      <c r="G21" s="8">
        <f t="shared" si="1"/>
        <v>33.913043478260867</v>
      </c>
      <c r="H21" s="8">
        <f t="shared" si="2"/>
        <v>49.113597847166737</v>
      </c>
    </row>
    <row r="22" spans="1:8" x14ac:dyDescent="0.2">
      <c r="A22" s="10">
        <v>21</v>
      </c>
      <c r="B22" s="6" t="s">
        <v>176</v>
      </c>
      <c r="C22" s="7" t="s">
        <v>192</v>
      </c>
      <c r="D22" s="8">
        <v>32.9497</v>
      </c>
      <c r="E22" s="8">
        <f t="shared" si="0"/>
        <v>10.449822161119013</v>
      </c>
      <c r="F22" s="34">
        <v>18</v>
      </c>
      <c r="G22" s="8">
        <f t="shared" si="1"/>
        <v>37.826086956521742</v>
      </c>
      <c r="H22" s="8">
        <f t="shared" si="2"/>
        <v>48.275909117640751</v>
      </c>
    </row>
    <row r="23" spans="1:8" x14ac:dyDescent="0.2">
      <c r="A23" s="10">
        <v>22</v>
      </c>
      <c r="B23" s="6" t="s">
        <v>169</v>
      </c>
      <c r="C23" s="7" t="s">
        <v>71</v>
      </c>
      <c r="D23" s="8">
        <v>43.206099999999999</v>
      </c>
      <c r="E23" s="8">
        <f t="shared" si="0"/>
        <v>13.702584887738711</v>
      </c>
      <c r="F23" s="6">
        <v>22</v>
      </c>
      <c r="G23" s="8">
        <f t="shared" si="1"/>
        <v>32.608695652173914</v>
      </c>
      <c r="H23" s="8">
        <f t="shared" si="2"/>
        <v>46.311280539912623</v>
      </c>
    </row>
    <row r="24" spans="1:8" x14ac:dyDescent="0.2">
      <c r="A24" s="10">
        <v>23</v>
      </c>
      <c r="B24" s="6" t="s">
        <v>164</v>
      </c>
      <c r="C24" s="6" t="s">
        <v>16</v>
      </c>
      <c r="D24" s="8">
        <v>57.733800000000002</v>
      </c>
      <c r="E24" s="8">
        <f t="shared" si="0"/>
        <v>18.309967698814038</v>
      </c>
      <c r="F24" s="6">
        <v>26</v>
      </c>
      <c r="G24" s="8">
        <f t="shared" si="1"/>
        <v>27.391304347826086</v>
      </c>
      <c r="H24" s="8">
        <f t="shared" si="2"/>
        <v>45.701272046640128</v>
      </c>
    </row>
    <row r="25" spans="1:8" x14ac:dyDescent="0.2">
      <c r="A25" s="10">
        <v>24</v>
      </c>
      <c r="B25" s="6" t="s">
        <v>178</v>
      </c>
      <c r="C25" s="6" t="s">
        <v>17</v>
      </c>
      <c r="D25" s="8">
        <v>35.528500000000001</v>
      </c>
      <c r="E25" s="8">
        <f t="shared" si="0"/>
        <v>11.267674869613893</v>
      </c>
      <c r="F25" s="34">
        <v>23</v>
      </c>
      <c r="G25" s="8">
        <f t="shared" si="1"/>
        <v>31.304347826086957</v>
      </c>
      <c r="H25" s="8">
        <f t="shared" si="2"/>
        <v>42.572022695700852</v>
      </c>
    </row>
    <row r="26" spans="1:8" x14ac:dyDescent="0.2">
      <c r="A26" s="10">
        <v>25</v>
      </c>
      <c r="B26" s="6" t="s">
        <v>168</v>
      </c>
      <c r="C26" s="6" t="s">
        <v>19</v>
      </c>
      <c r="D26" s="8">
        <v>42.6661</v>
      </c>
      <c r="E26" s="8">
        <f t="shared" si="0"/>
        <v>13.531326758924056</v>
      </c>
      <c r="F26" s="6">
        <v>25</v>
      </c>
      <c r="G26" s="8">
        <f t="shared" si="1"/>
        <v>28.695652173913043</v>
      </c>
      <c r="H26" s="8">
        <f t="shared" si="2"/>
        <v>42.226978932837099</v>
      </c>
    </row>
    <row r="27" spans="1:8" x14ac:dyDescent="0.2">
      <c r="A27" s="10">
        <v>26</v>
      </c>
      <c r="B27" s="7" t="s">
        <v>173</v>
      </c>
      <c r="C27" s="7" t="s">
        <v>1</v>
      </c>
      <c r="D27" s="16">
        <v>38.3093</v>
      </c>
      <c r="E27" s="8">
        <f t="shared" si="0"/>
        <v>12.149590804072773</v>
      </c>
      <c r="F27" s="36">
        <v>24</v>
      </c>
      <c r="G27" s="8">
        <f t="shared" si="1"/>
        <v>30</v>
      </c>
      <c r="H27" s="16">
        <f t="shared" si="2"/>
        <v>42.149590804072773</v>
      </c>
    </row>
    <row r="28" spans="1:8" x14ac:dyDescent="0.2">
      <c r="A28" s="10">
        <v>27</v>
      </c>
      <c r="B28" s="6" t="s">
        <v>165</v>
      </c>
      <c r="C28" s="6" t="s">
        <v>1</v>
      </c>
      <c r="D28" s="8">
        <v>53.916600000000003</v>
      </c>
      <c r="E28" s="8">
        <f t="shared" si="0"/>
        <v>17.099363014904217</v>
      </c>
      <c r="F28" s="6">
        <v>29</v>
      </c>
      <c r="G28" s="8">
        <f t="shared" si="1"/>
        <v>23.478260869565219</v>
      </c>
      <c r="H28" s="8">
        <f t="shared" si="2"/>
        <v>40.577623884469432</v>
      </c>
    </row>
    <row r="29" spans="1:8" x14ac:dyDescent="0.2">
      <c r="A29" s="10">
        <v>28</v>
      </c>
      <c r="B29" s="7" t="s">
        <v>170</v>
      </c>
      <c r="C29" s="7" t="s">
        <v>71</v>
      </c>
      <c r="D29" s="8">
        <v>39.666499999999999</v>
      </c>
      <c r="E29" s="8">
        <f t="shared" si="0"/>
        <v>12.580019567826941</v>
      </c>
      <c r="F29" s="6">
        <v>27</v>
      </c>
      <c r="G29" s="8">
        <f t="shared" si="1"/>
        <v>26.086956521739129</v>
      </c>
      <c r="H29" s="8">
        <f t="shared" si="2"/>
        <v>38.66697608956607</v>
      </c>
    </row>
    <row r="30" spans="1:8" x14ac:dyDescent="0.2">
      <c r="A30" s="10">
        <v>29</v>
      </c>
      <c r="B30" s="6" t="s">
        <v>185</v>
      </c>
      <c r="C30" s="6" t="s">
        <v>20</v>
      </c>
      <c r="D30" s="8">
        <v>23.187200000000001</v>
      </c>
      <c r="E30" s="8">
        <f t="shared" si="0"/>
        <v>7.3536971934281281</v>
      </c>
      <c r="F30" s="34">
        <v>28</v>
      </c>
      <c r="G30" s="8">
        <f t="shared" si="1"/>
        <v>24.782608695652176</v>
      </c>
      <c r="H30" s="8">
        <f t="shared" si="2"/>
        <v>32.136305889080305</v>
      </c>
    </row>
    <row r="31" spans="1:8" x14ac:dyDescent="0.2">
      <c r="A31" s="10">
        <v>30</v>
      </c>
      <c r="B31" s="7" t="s">
        <v>174</v>
      </c>
      <c r="C31" s="6" t="s">
        <v>16</v>
      </c>
      <c r="D31" s="8">
        <v>34.298000000000002</v>
      </c>
      <c r="E31" s="8">
        <f t="shared" si="0"/>
        <v>10.877428337194569</v>
      </c>
      <c r="F31" s="34">
        <v>31</v>
      </c>
      <c r="G31" s="8">
        <f t="shared" si="1"/>
        <v>20.869565217391305</v>
      </c>
      <c r="H31" s="8">
        <f t="shared" si="2"/>
        <v>31.746993554585874</v>
      </c>
    </row>
    <row r="32" spans="1:8" x14ac:dyDescent="0.2">
      <c r="A32" s="10">
        <v>31</v>
      </c>
      <c r="B32" s="6" t="s">
        <v>180</v>
      </c>
      <c r="C32" s="6" t="s">
        <v>15</v>
      </c>
      <c r="D32" s="8">
        <v>26.158300000000001</v>
      </c>
      <c r="E32" s="8">
        <f t="shared" si="0"/>
        <v>8.2959657610600246</v>
      </c>
      <c r="F32" s="34">
        <v>30</v>
      </c>
      <c r="G32" s="8">
        <f t="shared" si="1"/>
        <v>22.173913043478258</v>
      </c>
      <c r="H32" s="8">
        <f t="shared" si="2"/>
        <v>30.469878804538283</v>
      </c>
    </row>
    <row r="33" spans="1:8" x14ac:dyDescent="0.2">
      <c r="A33" s="10">
        <v>32</v>
      </c>
      <c r="B33" s="6" t="s">
        <v>179</v>
      </c>
      <c r="C33" s="7" t="s">
        <v>27</v>
      </c>
      <c r="D33" s="8">
        <v>31.699200000000001</v>
      </c>
      <c r="E33" s="8">
        <f t="shared" si="0"/>
        <v>10.05323273503989</v>
      </c>
      <c r="F33" s="6">
        <v>32</v>
      </c>
      <c r="G33" s="8">
        <f t="shared" si="1"/>
        <v>19.565217391304348</v>
      </c>
      <c r="H33" s="8">
        <f t="shared" si="2"/>
        <v>29.618450126344236</v>
      </c>
    </row>
    <row r="34" spans="1:8" x14ac:dyDescent="0.2">
      <c r="A34" s="10">
        <v>33</v>
      </c>
      <c r="B34" s="7" t="s">
        <v>171</v>
      </c>
      <c r="C34" s="6" t="s">
        <v>16</v>
      </c>
      <c r="D34" s="8">
        <v>38.547199999999997</v>
      </c>
      <c r="E34" s="8">
        <f t="shared" si="0"/>
        <v>12.225039524156116</v>
      </c>
      <c r="F34" s="6">
        <v>34</v>
      </c>
      <c r="G34" s="8">
        <f t="shared" si="1"/>
        <v>16.956521739130434</v>
      </c>
      <c r="H34" s="8">
        <f t="shared" si="2"/>
        <v>29.18156126328655</v>
      </c>
    </row>
    <row r="35" spans="1:8" x14ac:dyDescent="0.2">
      <c r="A35" s="10">
        <v>34</v>
      </c>
      <c r="B35" s="6" t="s">
        <v>177</v>
      </c>
      <c r="C35" s="6" t="s">
        <v>20</v>
      </c>
      <c r="D35" s="8">
        <v>33.94</v>
      </c>
      <c r="E35" s="8">
        <f t="shared" si="0"/>
        <v>10.763890540684111</v>
      </c>
      <c r="F35" s="6">
        <v>33</v>
      </c>
      <c r="G35" s="8">
        <f t="shared" si="1"/>
        <v>18.260869565217391</v>
      </c>
      <c r="H35" s="8">
        <f t="shared" si="2"/>
        <v>29.0247601059015</v>
      </c>
    </row>
    <row r="36" spans="1:8" x14ac:dyDescent="0.2">
      <c r="A36" s="10">
        <v>35</v>
      </c>
      <c r="B36" s="6" t="s">
        <v>175</v>
      </c>
      <c r="C36" s="6" t="s">
        <v>17</v>
      </c>
      <c r="D36" s="8">
        <v>35.722000000000001</v>
      </c>
      <c r="E36" s="8">
        <f t="shared" si="0"/>
        <v>11.329042365772477</v>
      </c>
      <c r="F36" s="6">
        <v>35</v>
      </c>
      <c r="G36" s="8">
        <f t="shared" si="1"/>
        <v>15.652173913043478</v>
      </c>
      <c r="H36" s="8">
        <f t="shared" si="2"/>
        <v>26.981216278815957</v>
      </c>
    </row>
    <row r="37" spans="1:8" x14ac:dyDescent="0.2">
      <c r="A37" s="10">
        <v>36</v>
      </c>
      <c r="B37" s="6" t="s">
        <v>181</v>
      </c>
      <c r="C37" s="7" t="s">
        <v>1</v>
      </c>
      <c r="D37" s="8">
        <v>25.319700000000001</v>
      </c>
      <c r="E37" s="8">
        <f t="shared" si="0"/>
        <v>8.0300082299045243</v>
      </c>
      <c r="F37" s="6">
        <v>36</v>
      </c>
      <c r="G37" s="8">
        <f t="shared" si="1"/>
        <v>14.347826086956522</v>
      </c>
      <c r="H37" s="8">
        <f t="shared" si="2"/>
        <v>22.377834316861048</v>
      </c>
    </row>
    <row r="38" spans="1:8" x14ac:dyDescent="0.2">
      <c r="A38" s="10">
        <v>37</v>
      </c>
      <c r="B38" s="6" t="s">
        <v>183</v>
      </c>
      <c r="C38" s="6" t="s">
        <v>14</v>
      </c>
      <c r="D38" s="8">
        <v>20.8</v>
      </c>
      <c r="E38" s="8">
        <f t="shared" si="0"/>
        <v>6.5966094061941529</v>
      </c>
      <c r="F38" s="6">
        <v>37</v>
      </c>
      <c r="G38" s="8">
        <f t="shared" si="1"/>
        <v>13.043478260869565</v>
      </c>
      <c r="H38" s="8">
        <f t="shared" si="2"/>
        <v>19.640087667063717</v>
      </c>
    </row>
    <row r="39" spans="1:8" x14ac:dyDescent="0.2">
      <c r="A39" s="10">
        <v>38</v>
      </c>
      <c r="B39" s="6" t="s">
        <v>182</v>
      </c>
      <c r="C39" s="6" t="s">
        <v>19</v>
      </c>
      <c r="D39" s="8">
        <v>22.4239</v>
      </c>
      <c r="E39" s="8">
        <f t="shared" si="0"/>
        <v>7.1116206569017812</v>
      </c>
      <c r="F39" s="6">
        <v>38</v>
      </c>
      <c r="G39" s="8">
        <f t="shared" si="1"/>
        <v>11.739130434782609</v>
      </c>
      <c r="H39" s="8">
        <f t="shared" si="2"/>
        <v>18.850751091684391</v>
      </c>
    </row>
    <row r="40" spans="1:8" x14ac:dyDescent="0.2">
      <c r="A40" s="10">
        <v>39</v>
      </c>
      <c r="B40" s="6" t="s">
        <v>186</v>
      </c>
      <c r="C40" s="6" t="s">
        <v>29</v>
      </c>
      <c r="D40" s="8">
        <v>20.0688</v>
      </c>
      <c r="E40" s="8">
        <f t="shared" si="0"/>
        <v>6.3647132139917897</v>
      </c>
      <c r="F40" s="6">
        <v>39</v>
      </c>
      <c r="G40" s="8">
        <f t="shared" si="1"/>
        <v>10.434782608695652</v>
      </c>
      <c r="H40" s="8">
        <f t="shared" si="2"/>
        <v>16.79949582268744</v>
      </c>
    </row>
    <row r="41" spans="1:8" x14ac:dyDescent="0.2">
      <c r="A41" s="10">
        <v>40</v>
      </c>
      <c r="B41" s="7" t="s">
        <v>172</v>
      </c>
      <c r="C41" s="6" t="s">
        <v>17</v>
      </c>
      <c r="D41" s="8">
        <v>36.131100000000004</v>
      </c>
      <c r="E41" s="8">
        <f t="shared" si="0"/>
        <v>11.45878625558373</v>
      </c>
      <c r="F41" s="6">
        <v>46</v>
      </c>
      <c r="G41" s="8">
        <f t="shared" si="1"/>
        <v>1.3043478260869565</v>
      </c>
      <c r="H41" s="8">
        <f t="shared" si="2"/>
        <v>12.763134081670687</v>
      </c>
    </row>
    <row r="42" spans="1:8" x14ac:dyDescent="0.2">
      <c r="A42" s="10">
        <v>41</v>
      </c>
      <c r="B42" s="6" t="s">
        <v>189</v>
      </c>
      <c r="C42" s="7" t="s">
        <v>289</v>
      </c>
      <c r="D42" s="8">
        <v>9.8443000000000005</v>
      </c>
      <c r="E42" s="8">
        <f t="shared" si="0"/>
        <v>3.1220674027594759</v>
      </c>
      <c r="F42" s="34">
        <v>40</v>
      </c>
      <c r="G42" s="8">
        <f t="shared" si="1"/>
        <v>9.1304347826086953</v>
      </c>
      <c r="H42" s="8">
        <f t="shared" si="2"/>
        <v>12.252502185368172</v>
      </c>
    </row>
    <row r="43" spans="1:8" x14ac:dyDescent="0.2">
      <c r="A43" s="10">
        <v>42</v>
      </c>
      <c r="B43" s="6" t="s">
        <v>187</v>
      </c>
      <c r="C43" s="7" t="s">
        <v>192</v>
      </c>
      <c r="D43" s="8">
        <v>13.0457</v>
      </c>
      <c r="E43" s="8">
        <f t="shared" si="0"/>
        <v>4.1373743908839931</v>
      </c>
      <c r="F43" s="6">
        <v>41</v>
      </c>
      <c r="G43" s="8">
        <f t="shared" si="1"/>
        <v>7.8260869565217392</v>
      </c>
      <c r="H43" s="8">
        <f t="shared" si="2"/>
        <v>11.963461347405733</v>
      </c>
    </row>
    <row r="44" spans="1:8" x14ac:dyDescent="0.2">
      <c r="A44" s="10">
        <v>43</v>
      </c>
      <c r="B44" s="6" t="s">
        <v>184</v>
      </c>
      <c r="C44" s="7" t="s">
        <v>192</v>
      </c>
      <c r="D44" s="8">
        <v>19.983899999999998</v>
      </c>
      <c r="E44" s="8">
        <f t="shared" si="0"/>
        <v>6.3377876304059289</v>
      </c>
      <c r="F44" s="6">
        <v>43</v>
      </c>
      <c r="G44" s="8">
        <f t="shared" si="1"/>
        <v>5.2173913043478262</v>
      </c>
      <c r="H44" s="8">
        <f t="shared" si="2"/>
        <v>11.555178934753755</v>
      </c>
    </row>
    <row r="45" spans="1:8" x14ac:dyDescent="0.2">
      <c r="A45" s="10">
        <v>44</v>
      </c>
      <c r="B45" s="6" t="s">
        <v>188</v>
      </c>
      <c r="C45" s="7" t="s">
        <v>192</v>
      </c>
      <c r="D45" s="8">
        <v>11.8208</v>
      </c>
      <c r="E45" s="8">
        <f t="shared" si="0"/>
        <v>3.7489038686894154</v>
      </c>
      <c r="F45" s="6">
        <v>42</v>
      </c>
      <c r="G45" s="8">
        <f t="shared" si="1"/>
        <v>6.5217391304347823</v>
      </c>
      <c r="H45" s="8">
        <f t="shared" si="2"/>
        <v>10.270642999124197</v>
      </c>
    </row>
    <row r="46" spans="1:8" x14ac:dyDescent="0.2">
      <c r="A46" s="10">
        <v>45</v>
      </c>
      <c r="B46" s="6" t="s">
        <v>190</v>
      </c>
      <c r="C46" s="6" t="s">
        <v>20</v>
      </c>
      <c r="D46" s="8">
        <v>10.906700000000001</v>
      </c>
      <c r="E46" s="8">
        <f t="shared" si="0"/>
        <v>3.4590019139681623</v>
      </c>
      <c r="F46" s="6">
        <v>44</v>
      </c>
      <c r="G46" s="8">
        <f t="shared" si="1"/>
        <v>3.9130434782608696</v>
      </c>
      <c r="H46" s="8">
        <f t="shared" si="2"/>
        <v>7.3720453922290314</v>
      </c>
    </row>
    <row r="47" spans="1:8" x14ac:dyDescent="0.2">
      <c r="A47" s="10">
        <v>46</v>
      </c>
      <c r="B47" s="6" t="s">
        <v>191</v>
      </c>
      <c r="C47" s="6" t="s">
        <v>28</v>
      </c>
      <c r="D47" s="8">
        <v>8.2570999999999994</v>
      </c>
      <c r="E47" s="8">
        <f t="shared" si="0"/>
        <v>2.6186953619175837</v>
      </c>
      <c r="F47" s="6">
        <v>45</v>
      </c>
      <c r="G47" s="8">
        <f t="shared" si="1"/>
        <v>2.6086956521739131</v>
      </c>
      <c r="H47" s="8">
        <f t="shared" si="2"/>
        <v>5.2273910140914968</v>
      </c>
    </row>
    <row r="49" spans="7:7" x14ac:dyDescent="0.2">
      <c r="G49" s="8">
        <f>60/MAX($A:$A)</f>
        <v>1.3043478260869565</v>
      </c>
    </row>
  </sheetData>
  <sortState ref="B2:H47">
    <sortCondition descending="1" ref="H2:H47"/>
  </sortState>
  <phoneticPr fontId="4" type="noConversion"/>
  <printOptions gridLines="1"/>
  <pageMargins left="0.25" right="0.25" top="0.75" bottom="0.75" header="0.3" footer="0.3"/>
  <pageSetup scale="93" orientation="portrait" horizontalDpi="4294967292" verticalDpi="4294967292" r:id="rId1"/>
  <headerFooter alignWithMargins="0">
    <oddHeader>&amp;C&amp;"Verdana,Bold"&amp;14Women's Foil</oddHeader>
    <oddFooter>&amp;R&amp;D 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zoomScaleNormal="100" workbookViewId="0">
      <selection activeCell="B11" sqref="B11"/>
    </sheetView>
  </sheetViews>
  <sheetFormatPr defaultColWidth="11" defaultRowHeight="12.75" x14ac:dyDescent="0.2"/>
  <cols>
    <col min="1" max="1" width="3.625" style="17" bestFit="1" customWidth="1"/>
    <col min="2" max="3" width="17.625" style="7" bestFit="1" customWidth="1"/>
    <col min="4" max="4" width="9.25" style="16" customWidth="1"/>
    <col min="5" max="5" width="8.25" style="16" bestFit="1" customWidth="1"/>
    <col min="6" max="6" width="6" style="7" customWidth="1"/>
    <col min="7" max="7" width="8.25" style="16" bestFit="1" customWidth="1"/>
    <col min="8" max="8" width="9.25" style="16" bestFit="1" customWidth="1"/>
    <col min="9" max="9" width="5" style="7" bestFit="1" customWidth="1"/>
    <col min="10" max="16384" width="11" style="7"/>
  </cols>
  <sheetData>
    <row r="1" spans="1:10" x14ac:dyDescent="0.2">
      <c r="B1" s="11" t="s">
        <v>2</v>
      </c>
      <c r="C1" s="11" t="s">
        <v>3</v>
      </c>
      <c r="D1" s="12" t="s">
        <v>0</v>
      </c>
      <c r="E1" s="12" t="s">
        <v>25</v>
      </c>
      <c r="F1" s="18" t="s">
        <v>10</v>
      </c>
      <c r="G1" s="12" t="s">
        <v>26</v>
      </c>
      <c r="H1" s="12" t="s">
        <v>11</v>
      </c>
      <c r="I1" s="19"/>
    </row>
    <row r="2" spans="1:10" x14ac:dyDescent="0.2">
      <c r="A2" s="17">
        <v>1</v>
      </c>
      <c r="B2" s="7" t="s">
        <v>239</v>
      </c>
      <c r="C2" s="7" t="s">
        <v>12</v>
      </c>
      <c r="D2" s="16">
        <v>94.927599999999998</v>
      </c>
      <c r="E2" s="16">
        <f t="shared" ref="E2:E33" si="0">IF(ISNUMBER(D2),D2/MAX(D:D)*40,0)</f>
        <v>40</v>
      </c>
      <c r="F2" s="7">
        <v>1</v>
      </c>
      <c r="G2" s="16">
        <f t="shared" ref="G2:G33" si="1">IF(ISNUMBER(F2),60*((MAX(F:F)+1-F2)/MAX(F:F)),0)</f>
        <v>60</v>
      </c>
      <c r="H2" s="16">
        <f t="shared" ref="H2:H33" si="2">E2+G2</f>
        <v>100</v>
      </c>
      <c r="I2" s="7" t="s">
        <v>300</v>
      </c>
    </row>
    <row r="3" spans="1:10" x14ac:dyDescent="0.2">
      <c r="A3" s="17">
        <v>2</v>
      </c>
      <c r="B3" s="7" t="s">
        <v>240</v>
      </c>
      <c r="C3" s="7" t="s">
        <v>12</v>
      </c>
      <c r="D3" s="16">
        <v>91.744699999999995</v>
      </c>
      <c r="E3" s="16">
        <f t="shared" si="0"/>
        <v>38.65880945057075</v>
      </c>
      <c r="F3" s="7">
        <v>2</v>
      </c>
      <c r="G3" s="16">
        <f t="shared" si="1"/>
        <v>58.723404255319146</v>
      </c>
      <c r="H3" s="16">
        <f t="shared" si="2"/>
        <v>97.382213705889896</v>
      </c>
      <c r="I3" s="7" t="s">
        <v>301</v>
      </c>
    </row>
    <row r="4" spans="1:10" x14ac:dyDescent="0.2">
      <c r="A4" s="17">
        <v>3</v>
      </c>
      <c r="B4" s="7" t="s">
        <v>241</v>
      </c>
      <c r="C4" s="7" t="s">
        <v>70</v>
      </c>
      <c r="D4" s="16">
        <v>88.931600000000003</v>
      </c>
      <c r="E4" s="16">
        <f t="shared" si="0"/>
        <v>37.473442918603233</v>
      </c>
      <c r="F4" s="7">
        <v>8</v>
      </c>
      <c r="G4" s="16">
        <f t="shared" si="1"/>
        <v>51.063829787234042</v>
      </c>
      <c r="H4" s="16">
        <f t="shared" si="2"/>
        <v>88.537272705837267</v>
      </c>
      <c r="I4" s="7" t="s">
        <v>302</v>
      </c>
    </row>
    <row r="5" spans="1:10" x14ac:dyDescent="0.2">
      <c r="A5" s="17">
        <v>4</v>
      </c>
      <c r="B5" s="7" t="s">
        <v>242</v>
      </c>
      <c r="C5" s="7" t="s">
        <v>12</v>
      </c>
      <c r="D5" s="16">
        <v>81.497</v>
      </c>
      <c r="E5" s="16">
        <f t="shared" si="0"/>
        <v>34.340697542126847</v>
      </c>
      <c r="F5" s="25">
        <v>6</v>
      </c>
      <c r="G5" s="16">
        <f t="shared" si="1"/>
        <v>53.617021276595743</v>
      </c>
      <c r="H5" s="16">
        <f t="shared" si="2"/>
        <v>87.957718818722583</v>
      </c>
      <c r="J5" s="7" t="s">
        <v>309</v>
      </c>
    </row>
    <row r="6" spans="1:10" x14ac:dyDescent="0.2">
      <c r="A6" s="17">
        <v>5</v>
      </c>
      <c r="B6" s="7" t="s">
        <v>244</v>
      </c>
      <c r="C6" s="7" t="s">
        <v>14</v>
      </c>
      <c r="D6" s="16">
        <v>69.400000000000006</v>
      </c>
      <c r="E6" s="16">
        <f t="shared" si="0"/>
        <v>29.24333913424547</v>
      </c>
      <c r="F6" s="25">
        <v>5</v>
      </c>
      <c r="G6" s="16">
        <f t="shared" si="1"/>
        <v>54.893617021276597</v>
      </c>
      <c r="H6" s="16">
        <f t="shared" si="2"/>
        <v>84.136956155522071</v>
      </c>
      <c r="I6" s="25" t="s">
        <v>303</v>
      </c>
    </row>
    <row r="7" spans="1:10" x14ac:dyDescent="0.2">
      <c r="A7" s="17">
        <v>6</v>
      </c>
      <c r="B7" s="7" t="s">
        <v>248</v>
      </c>
      <c r="C7" s="7" t="s">
        <v>27</v>
      </c>
      <c r="D7" s="16">
        <v>66.3232</v>
      </c>
      <c r="E7" s="16">
        <f t="shared" si="0"/>
        <v>27.946856341043066</v>
      </c>
      <c r="F7" s="25">
        <v>4</v>
      </c>
      <c r="G7" s="16">
        <f t="shared" si="1"/>
        <v>56.170212765957444</v>
      </c>
      <c r="H7" s="16">
        <f t="shared" si="2"/>
        <v>84.117069107000503</v>
      </c>
      <c r="I7" s="25" t="s">
        <v>304</v>
      </c>
    </row>
    <row r="8" spans="1:10" x14ac:dyDescent="0.2">
      <c r="A8" s="17">
        <v>7</v>
      </c>
      <c r="B8" s="7" t="s">
        <v>249</v>
      </c>
      <c r="C8" s="7" t="s">
        <v>14</v>
      </c>
      <c r="D8" s="16">
        <v>59.589700000000001</v>
      </c>
      <c r="E8" s="16">
        <f t="shared" si="0"/>
        <v>25.109536109624599</v>
      </c>
      <c r="F8" s="25">
        <v>3</v>
      </c>
      <c r="G8" s="16">
        <f t="shared" si="1"/>
        <v>57.446808510638299</v>
      </c>
      <c r="H8" s="16">
        <f t="shared" si="2"/>
        <v>82.556344620262905</v>
      </c>
      <c r="I8" s="25" t="s">
        <v>305</v>
      </c>
    </row>
    <row r="9" spans="1:10" x14ac:dyDescent="0.2">
      <c r="A9" s="17">
        <v>8</v>
      </c>
      <c r="B9" s="7" t="s">
        <v>246</v>
      </c>
      <c r="C9" s="7" t="s">
        <v>71</v>
      </c>
      <c r="D9" s="16">
        <v>68.117400000000004</v>
      </c>
      <c r="E9" s="16">
        <f t="shared" si="0"/>
        <v>28.702885146153491</v>
      </c>
      <c r="F9" s="7">
        <v>7</v>
      </c>
      <c r="G9" s="16">
        <f t="shared" si="1"/>
        <v>52.340425531914896</v>
      </c>
      <c r="H9" s="16">
        <f t="shared" si="2"/>
        <v>81.043310678068394</v>
      </c>
      <c r="I9" s="25" t="s">
        <v>306</v>
      </c>
    </row>
    <row r="10" spans="1:10" ht="13.5" thickBot="1" x14ac:dyDescent="0.25">
      <c r="A10" s="22">
        <v>9</v>
      </c>
      <c r="B10" s="4" t="s">
        <v>243</v>
      </c>
      <c r="C10" s="4" t="s">
        <v>30</v>
      </c>
      <c r="D10" s="24">
        <v>77.605000000000004</v>
      </c>
      <c r="E10" s="24">
        <f t="shared" si="0"/>
        <v>32.700710857537743</v>
      </c>
      <c r="F10" s="35">
        <v>11</v>
      </c>
      <c r="G10" s="24">
        <f t="shared" si="1"/>
        <v>47.234042553191493</v>
      </c>
      <c r="H10" s="24">
        <f t="shared" si="2"/>
        <v>79.934753410729229</v>
      </c>
      <c r="I10" s="4" t="s">
        <v>307</v>
      </c>
    </row>
    <row r="11" spans="1:10" ht="13.5" thickTop="1" x14ac:dyDescent="0.2">
      <c r="A11" s="17">
        <v>10</v>
      </c>
      <c r="B11" s="7" t="s">
        <v>247</v>
      </c>
      <c r="C11" s="7" t="s">
        <v>13</v>
      </c>
      <c r="D11" s="16">
        <v>71.156499999999994</v>
      </c>
      <c r="E11" s="16">
        <f t="shared" si="0"/>
        <v>29.983482148500539</v>
      </c>
      <c r="F11" s="25">
        <v>9</v>
      </c>
      <c r="G11" s="16">
        <f t="shared" si="1"/>
        <v>49.787234042553187</v>
      </c>
      <c r="H11" s="16">
        <f t="shared" si="2"/>
        <v>79.770716191053722</v>
      </c>
      <c r="I11" s="25" t="s">
        <v>308</v>
      </c>
    </row>
    <row r="12" spans="1:10" x14ac:dyDescent="0.2">
      <c r="A12" s="17">
        <v>11</v>
      </c>
      <c r="B12" s="7" t="s">
        <v>252</v>
      </c>
      <c r="C12" s="7" t="s">
        <v>13</v>
      </c>
      <c r="D12" s="16">
        <v>56.2149</v>
      </c>
      <c r="E12" s="16">
        <f t="shared" si="0"/>
        <v>23.687483935125297</v>
      </c>
      <c r="F12" s="25">
        <v>10</v>
      </c>
      <c r="G12" s="16">
        <f t="shared" si="1"/>
        <v>48.51063829787234</v>
      </c>
      <c r="H12" s="16">
        <f t="shared" si="2"/>
        <v>72.198122232997633</v>
      </c>
    </row>
    <row r="13" spans="1:10" x14ac:dyDescent="0.2">
      <c r="A13" s="17">
        <v>12</v>
      </c>
      <c r="B13" s="7" t="s">
        <v>245</v>
      </c>
      <c r="C13" s="7" t="s">
        <v>71</v>
      </c>
      <c r="D13" s="16">
        <v>68.873699999999999</v>
      </c>
      <c r="E13" s="16">
        <f t="shared" si="0"/>
        <v>29.021570122914724</v>
      </c>
      <c r="F13" s="25">
        <v>16</v>
      </c>
      <c r="G13" s="16">
        <f t="shared" si="1"/>
        <v>40.851063829787236</v>
      </c>
      <c r="H13" s="16">
        <f t="shared" si="2"/>
        <v>69.87263395270196</v>
      </c>
    </row>
    <row r="14" spans="1:10" x14ac:dyDescent="0.2">
      <c r="A14" s="17">
        <v>13</v>
      </c>
      <c r="B14" s="7" t="s">
        <v>250</v>
      </c>
      <c r="C14" s="7" t="s">
        <v>14</v>
      </c>
      <c r="D14" s="16">
        <v>54.116599999999998</v>
      </c>
      <c r="E14" s="16">
        <f t="shared" si="0"/>
        <v>22.803315368765247</v>
      </c>
      <c r="F14" s="25">
        <v>14</v>
      </c>
      <c r="G14" s="16">
        <f t="shared" si="1"/>
        <v>43.404255319148938</v>
      </c>
      <c r="H14" s="16">
        <f t="shared" si="2"/>
        <v>66.207570687914185</v>
      </c>
    </row>
    <row r="15" spans="1:10" x14ac:dyDescent="0.2">
      <c r="A15" s="17">
        <v>14</v>
      </c>
      <c r="B15" s="7" t="s">
        <v>261</v>
      </c>
      <c r="C15" s="7" t="s">
        <v>27</v>
      </c>
      <c r="D15" s="16">
        <v>41.228900000000003</v>
      </c>
      <c r="E15" s="16">
        <f t="shared" si="0"/>
        <v>17.372776726684339</v>
      </c>
      <c r="F15" s="25">
        <v>13</v>
      </c>
      <c r="G15" s="16">
        <f t="shared" si="1"/>
        <v>44.680851063829785</v>
      </c>
      <c r="H15" s="16">
        <f t="shared" si="2"/>
        <v>62.053627790514128</v>
      </c>
    </row>
    <row r="16" spans="1:10" x14ac:dyDescent="0.2">
      <c r="A16" s="17">
        <v>15</v>
      </c>
      <c r="B16" s="7" t="s">
        <v>253</v>
      </c>
      <c r="C16" s="7" t="s">
        <v>19</v>
      </c>
      <c r="D16" s="16">
        <v>50.596800000000002</v>
      </c>
      <c r="E16" s="16">
        <f t="shared" si="0"/>
        <v>21.320163998668459</v>
      </c>
      <c r="F16" s="25">
        <v>18</v>
      </c>
      <c r="G16" s="16">
        <f t="shared" si="1"/>
        <v>38.297872340425535</v>
      </c>
      <c r="H16" s="16">
        <f t="shared" si="2"/>
        <v>59.61803633909399</v>
      </c>
    </row>
    <row r="17" spans="1:8" x14ac:dyDescent="0.2">
      <c r="A17" s="17">
        <v>16</v>
      </c>
      <c r="B17" s="7" t="s">
        <v>265</v>
      </c>
      <c r="C17" s="7" t="s">
        <v>18</v>
      </c>
      <c r="D17" s="16">
        <v>36.056699999999999</v>
      </c>
      <c r="E17" s="16">
        <f t="shared" si="0"/>
        <v>15.193347351033841</v>
      </c>
      <c r="F17" s="25">
        <v>15</v>
      </c>
      <c r="G17" s="16">
        <f t="shared" si="1"/>
        <v>42.127659574468083</v>
      </c>
      <c r="H17" s="16">
        <f t="shared" si="2"/>
        <v>57.321006925501926</v>
      </c>
    </row>
    <row r="18" spans="1:8" x14ac:dyDescent="0.2">
      <c r="A18" s="17">
        <v>17</v>
      </c>
      <c r="B18" s="7" t="s">
        <v>258</v>
      </c>
      <c r="C18" s="7" t="s">
        <v>18</v>
      </c>
      <c r="D18" s="16">
        <v>41.697800000000001</v>
      </c>
      <c r="E18" s="16">
        <f t="shared" si="0"/>
        <v>17.570358884033727</v>
      </c>
      <c r="F18" s="25">
        <v>17</v>
      </c>
      <c r="G18" s="16">
        <f t="shared" si="1"/>
        <v>39.574468085106382</v>
      </c>
      <c r="H18" s="16">
        <f t="shared" si="2"/>
        <v>57.144826969140112</v>
      </c>
    </row>
    <row r="19" spans="1:8" x14ac:dyDescent="0.2">
      <c r="A19" s="17">
        <v>18</v>
      </c>
      <c r="B19" s="7" t="s">
        <v>271</v>
      </c>
      <c r="C19" s="7" t="s">
        <v>192</v>
      </c>
      <c r="D19" s="16">
        <v>22.426300000000001</v>
      </c>
      <c r="E19" s="16">
        <f t="shared" si="0"/>
        <v>9.4498544153649728</v>
      </c>
      <c r="F19" s="25">
        <v>12</v>
      </c>
      <c r="G19" s="16">
        <f t="shared" si="1"/>
        <v>45.957446808510639</v>
      </c>
      <c r="H19" s="16">
        <f t="shared" si="2"/>
        <v>55.407301223875614</v>
      </c>
    </row>
    <row r="20" spans="1:8" x14ac:dyDescent="0.2">
      <c r="A20" s="17">
        <v>19</v>
      </c>
      <c r="B20" s="7" t="s">
        <v>251</v>
      </c>
      <c r="C20" s="7" t="s">
        <v>19</v>
      </c>
      <c r="D20" s="16">
        <v>56.529200000000003</v>
      </c>
      <c r="E20" s="16">
        <f t="shared" si="0"/>
        <v>23.819921708754883</v>
      </c>
      <c r="F20" s="7">
        <v>24</v>
      </c>
      <c r="G20" s="16">
        <f t="shared" si="1"/>
        <v>30.638297872340424</v>
      </c>
      <c r="H20" s="16">
        <f t="shared" si="2"/>
        <v>54.458219581095307</v>
      </c>
    </row>
    <row r="21" spans="1:8" x14ac:dyDescent="0.2">
      <c r="A21" s="17">
        <v>20</v>
      </c>
      <c r="B21" s="7" t="s">
        <v>255</v>
      </c>
      <c r="C21" s="7" t="s">
        <v>13</v>
      </c>
      <c r="D21" s="16">
        <v>45.843600000000002</v>
      </c>
      <c r="E21" s="16">
        <f t="shared" si="0"/>
        <v>19.317290229606566</v>
      </c>
      <c r="F21" s="7">
        <v>22</v>
      </c>
      <c r="G21" s="16">
        <f t="shared" si="1"/>
        <v>33.191489361702132</v>
      </c>
      <c r="H21" s="16">
        <f t="shared" si="2"/>
        <v>52.508779591308695</v>
      </c>
    </row>
    <row r="22" spans="1:8" x14ac:dyDescent="0.2">
      <c r="A22" s="17">
        <v>21</v>
      </c>
      <c r="B22" s="7" t="s">
        <v>262</v>
      </c>
      <c r="C22" s="7" t="s">
        <v>18</v>
      </c>
      <c r="D22" s="16">
        <v>35.352699999999999</v>
      </c>
      <c r="E22" s="16">
        <f t="shared" si="0"/>
        <v>14.896700222063972</v>
      </c>
      <c r="F22" s="25">
        <v>19</v>
      </c>
      <c r="G22" s="16">
        <f t="shared" si="1"/>
        <v>37.021276595744681</v>
      </c>
      <c r="H22" s="16">
        <f t="shared" si="2"/>
        <v>51.91797681780865</v>
      </c>
    </row>
    <row r="23" spans="1:8" x14ac:dyDescent="0.2">
      <c r="A23" s="17">
        <v>22</v>
      </c>
      <c r="B23" s="7" t="s">
        <v>257</v>
      </c>
      <c r="C23" s="7" t="s">
        <v>19</v>
      </c>
      <c r="D23" s="16">
        <v>45.7804</v>
      </c>
      <c r="E23" s="16">
        <f t="shared" si="0"/>
        <v>19.290659407801314</v>
      </c>
      <c r="F23" s="7">
        <v>23</v>
      </c>
      <c r="G23" s="16">
        <f t="shared" si="1"/>
        <v>31.914893617021278</v>
      </c>
      <c r="H23" s="16">
        <f t="shared" si="2"/>
        <v>51.205553024822592</v>
      </c>
    </row>
    <row r="24" spans="1:8" x14ac:dyDescent="0.2">
      <c r="A24" s="17">
        <v>23</v>
      </c>
      <c r="B24" s="7" t="s">
        <v>254</v>
      </c>
      <c r="C24" s="7" t="s">
        <v>1</v>
      </c>
      <c r="D24" s="16">
        <v>50.307400000000001</v>
      </c>
      <c r="E24" s="16">
        <f t="shared" si="0"/>
        <v>21.198218431731132</v>
      </c>
      <c r="F24" s="7">
        <v>25</v>
      </c>
      <c r="G24" s="16">
        <f t="shared" si="1"/>
        <v>29.361702127659573</v>
      </c>
      <c r="H24" s="16">
        <f t="shared" si="2"/>
        <v>50.559920559390704</v>
      </c>
    </row>
    <row r="25" spans="1:8" x14ac:dyDescent="0.2">
      <c r="A25" s="17">
        <v>24</v>
      </c>
      <c r="B25" s="7" t="s">
        <v>264</v>
      </c>
      <c r="C25" s="7" t="s">
        <v>18</v>
      </c>
      <c r="D25" s="16">
        <v>31.8522</v>
      </c>
      <c r="E25" s="16">
        <f t="shared" si="0"/>
        <v>13.421681365588089</v>
      </c>
      <c r="F25" s="25">
        <v>21</v>
      </c>
      <c r="G25" s="16">
        <f t="shared" si="1"/>
        <v>34.468085106382979</v>
      </c>
      <c r="H25" s="16">
        <f t="shared" si="2"/>
        <v>47.889766471971072</v>
      </c>
    </row>
    <row r="26" spans="1:8" x14ac:dyDescent="0.2">
      <c r="A26" s="17">
        <v>25</v>
      </c>
      <c r="B26" s="7" t="s">
        <v>270</v>
      </c>
      <c r="C26" s="7" t="s">
        <v>71</v>
      </c>
      <c r="D26" s="16">
        <v>25.100300000000001</v>
      </c>
      <c r="E26" s="16">
        <f t="shared" si="0"/>
        <v>10.57660785693518</v>
      </c>
      <c r="F26" s="25">
        <v>20</v>
      </c>
      <c r="G26" s="16">
        <f t="shared" si="1"/>
        <v>35.744680851063826</v>
      </c>
      <c r="H26" s="16">
        <f t="shared" si="2"/>
        <v>46.321288707999003</v>
      </c>
    </row>
    <row r="27" spans="1:8" x14ac:dyDescent="0.2">
      <c r="A27" s="17">
        <v>26</v>
      </c>
      <c r="B27" s="7" t="s">
        <v>256</v>
      </c>
      <c r="C27" s="7" t="s">
        <v>30</v>
      </c>
      <c r="D27" s="16">
        <v>46.055500000000002</v>
      </c>
      <c r="E27" s="16">
        <f t="shared" si="0"/>
        <v>19.406579329931443</v>
      </c>
      <c r="F27" s="7">
        <v>27</v>
      </c>
      <c r="G27" s="16">
        <f t="shared" si="1"/>
        <v>26.808510638297872</v>
      </c>
      <c r="H27" s="16">
        <f t="shared" si="2"/>
        <v>46.215089968229314</v>
      </c>
    </row>
    <row r="28" spans="1:8" x14ac:dyDescent="0.2">
      <c r="A28" s="17">
        <v>27</v>
      </c>
      <c r="B28" s="7" t="s">
        <v>266</v>
      </c>
      <c r="C28" s="7" t="s">
        <v>16</v>
      </c>
      <c r="D28" s="16">
        <v>33.264200000000002</v>
      </c>
      <c r="E28" s="16">
        <f t="shared" si="0"/>
        <v>14.016661118578792</v>
      </c>
      <c r="F28" s="7">
        <v>26</v>
      </c>
      <c r="G28" s="16">
        <f t="shared" si="1"/>
        <v>28.085106382978722</v>
      </c>
      <c r="H28" s="16">
        <f t="shared" si="2"/>
        <v>42.101767501557518</v>
      </c>
    </row>
    <row r="29" spans="1:8" x14ac:dyDescent="0.2">
      <c r="A29" s="17">
        <v>28</v>
      </c>
      <c r="B29" s="7" t="s">
        <v>260</v>
      </c>
      <c r="C29" s="7" t="s">
        <v>17</v>
      </c>
      <c r="D29" s="16">
        <v>40.975200000000001</v>
      </c>
      <c r="E29" s="16">
        <f t="shared" si="0"/>
        <v>17.265874203076873</v>
      </c>
      <c r="F29" s="25">
        <v>32</v>
      </c>
      <c r="G29" s="16">
        <f t="shared" si="1"/>
        <v>20.425531914893618</v>
      </c>
      <c r="H29" s="16">
        <f t="shared" si="2"/>
        <v>37.691406117970487</v>
      </c>
    </row>
    <row r="30" spans="1:8" x14ac:dyDescent="0.2">
      <c r="A30" s="17">
        <v>29</v>
      </c>
      <c r="B30" s="7" t="s">
        <v>268</v>
      </c>
      <c r="C30" s="7" t="s">
        <v>19</v>
      </c>
      <c r="D30" s="16">
        <v>31.867899999999999</v>
      </c>
      <c r="E30" s="16">
        <f t="shared" si="0"/>
        <v>13.428296933663129</v>
      </c>
      <c r="F30" s="7">
        <v>29</v>
      </c>
      <c r="G30" s="16">
        <f t="shared" si="1"/>
        <v>24.25531914893617</v>
      </c>
      <c r="H30" s="16">
        <f t="shared" si="2"/>
        <v>37.683616082599301</v>
      </c>
    </row>
    <row r="31" spans="1:8" x14ac:dyDescent="0.2">
      <c r="A31" s="17">
        <v>30</v>
      </c>
      <c r="B31" s="7" t="s">
        <v>259</v>
      </c>
      <c r="C31" s="7" t="s">
        <v>17</v>
      </c>
      <c r="D31" s="16">
        <v>40.767800000000001</v>
      </c>
      <c r="E31" s="16">
        <f t="shared" si="0"/>
        <v>17.178481284684327</v>
      </c>
      <c r="F31" s="25">
        <v>34</v>
      </c>
      <c r="G31" s="16">
        <f t="shared" si="1"/>
        <v>17.872340425531913</v>
      </c>
      <c r="H31" s="16">
        <f t="shared" si="2"/>
        <v>35.05082171021624</v>
      </c>
    </row>
    <row r="32" spans="1:8" x14ac:dyDescent="0.2">
      <c r="A32" s="17">
        <v>31</v>
      </c>
      <c r="B32" s="7" t="s">
        <v>267</v>
      </c>
      <c r="C32" s="7" t="s">
        <v>16</v>
      </c>
      <c r="D32" s="16">
        <v>31.364100000000001</v>
      </c>
      <c r="E32" s="16">
        <f t="shared" si="0"/>
        <v>13.216008831994069</v>
      </c>
      <c r="F32" s="7">
        <v>31</v>
      </c>
      <c r="G32" s="16">
        <f t="shared" si="1"/>
        <v>21.702127659574469</v>
      </c>
      <c r="H32" s="16">
        <f t="shared" si="2"/>
        <v>34.918136491568539</v>
      </c>
    </row>
    <row r="33" spans="1:8" x14ac:dyDescent="0.2">
      <c r="A33" s="17">
        <v>32</v>
      </c>
      <c r="B33" s="7" t="s">
        <v>263</v>
      </c>
      <c r="C33" s="7" t="s">
        <v>17</v>
      </c>
      <c r="D33" s="16">
        <v>32.063099999999999</v>
      </c>
      <c r="E33" s="16">
        <f t="shared" si="0"/>
        <v>13.510549092150228</v>
      </c>
      <c r="F33" s="7">
        <v>33</v>
      </c>
      <c r="G33" s="16">
        <f t="shared" si="1"/>
        <v>19.148936170212767</v>
      </c>
      <c r="H33" s="16">
        <f t="shared" si="2"/>
        <v>32.659485262362992</v>
      </c>
    </row>
    <row r="34" spans="1:8" x14ac:dyDescent="0.2">
      <c r="A34" s="17">
        <v>33</v>
      </c>
      <c r="B34" s="7" t="s">
        <v>280</v>
      </c>
      <c r="C34" s="7" t="s">
        <v>29</v>
      </c>
      <c r="D34" s="16">
        <v>13.630599999999999</v>
      </c>
      <c r="E34" s="16">
        <f t="shared" ref="E34:E50" si="3">IF(ISNUMBER(D34),D34/MAX(D:D)*40,0)</f>
        <v>5.7435772104214156</v>
      </c>
      <c r="F34" s="7">
        <v>28</v>
      </c>
      <c r="G34" s="16">
        <f t="shared" ref="G34:G50" si="4">IF(ISNUMBER(F34),60*((MAX(F:F)+1-F34)/MAX(F:F)),0)</f>
        <v>25.531914893617021</v>
      </c>
      <c r="H34" s="16">
        <f t="shared" ref="H34:H50" si="5">E34+G34</f>
        <v>31.275492104038435</v>
      </c>
    </row>
    <row r="35" spans="1:8" x14ac:dyDescent="0.2">
      <c r="A35" s="17">
        <v>34</v>
      </c>
      <c r="B35" s="7" t="s">
        <v>276</v>
      </c>
      <c r="C35" s="7" t="s">
        <v>27</v>
      </c>
      <c r="D35" s="16">
        <v>19.011199999999999</v>
      </c>
      <c r="E35" s="16">
        <f t="shared" si="3"/>
        <v>8.0108208782271966</v>
      </c>
      <c r="F35" s="7">
        <v>30</v>
      </c>
      <c r="G35" s="16">
        <f t="shared" si="4"/>
        <v>22.978723404255319</v>
      </c>
      <c r="H35" s="16">
        <f t="shared" si="5"/>
        <v>30.989544282482516</v>
      </c>
    </row>
    <row r="36" spans="1:8" x14ac:dyDescent="0.2">
      <c r="A36" s="17">
        <v>35</v>
      </c>
      <c r="B36" s="7" t="s">
        <v>272</v>
      </c>
      <c r="C36" s="7" t="s">
        <v>1</v>
      </c>
      <c r="D36" s="16">
        <v>24.2196</v>
      </c>
      <c r="E36" s="16">
        <f t="shared" si="3"/>
        <v>10.205503984088926</v>
      </c>
      <c r="F36" s="25">
        <v>35</v>
      </c>
      <c r="G36" s="16">
        <f t="shared" si="4"/>
        <v>16.595744680851066</v>
      </c>
      <c r="H36" s="16">
        <f t="shared" si="5"/>
        <v>26.80124866493999</v>
      </c>
    </row>
    <row r="37" spans="1:8" x14ac:dyDescent="0.2">
      <c r="A37" s="17">
        <v>36</v>
      </c>
      <c r="B37" s="7" t="s">
        <v>269</v>
      </c>
      <c r="C37" s="7" t="s">
        <v>16</v>
      </c>
      <c r="D37" s="16">
        <v>24.271000000000001</v>
      </c>
      <c r="E37" s="16">
        <f t="shared" si="3"/>
        <v>10.22716259549383</v>
      </c>
      <c r="F37" s="7">
        <v>36</v>
      </c>
      <c r="G37" s="16">
        <f t="shared" si="4"/>
        <v>15.319148936170212</v>
      </c>
      <c r="H37" s="16">
        <f t="shared" si="5"/>
        <v>25.546311531664042</v>
      </c>
    </row>
    <row r="38" spans="1:8" x14ac:dyDescent="0.2">
      <c r="A38" s="17">
        <v>37</v>
      </c>
      <c r="B38" s="7" t="s">
        <v>275</v>
      </c>
      <c r="C38" s="7" t="s">
        <v>20</v>
      </c>
      <c r="D38" s="16">
        <v>21.084099999999999</v>
      </c>
      <c r="E38" s="16">
        <f t="shared" si="3"/>
        <v>8.8842865510136146</v>
      </c>
      <c r="F38" s="7">
        <v>36</v>
      </c>
      <c r="G38" s="16">
        <f t="shared" si="4"/>
        <v>15.319148936170212</v>
      </c>
      <c r="H38" s="16">
        <f t="shared" si="5"/>
        <v>24.203435487183825</v>
      </c>
    </row>
    <row r="39" spans="1:8" x14ac:dyDescent="0.2">
      <c r="A39" s="17">
        <v>38</v>
      </c>
      <c r="B39" s="7" t="s">
        <v>278</v>
      </c>
      <c r="C39" s="7" t="s">
        <v>20</v>
      </c>
      <c r="D39" s="16">
        <v>15.504300000000001</v>
      </c>
      <c r="E39" s="16">
        <f t="shared" si="3"/>
        <v>6.5331052296697703</v>
      </c>
      <c r="F39" s="7">
        <v>39</v>
      </c>
      <c r="G39" s="16">
        <f t="shared" si="4"/>
        <v>11.48936170212766</v>
      </c>
      <c r="H39" s="16">
        <f t="shared" si="5"/>
        <v>18.022466931797432</v>
      </c>
    </row>
    <row r="40" spans="1:8" x14ac:dyDescent="0.2">
      <c r="A40" s="17">
        <v>39</v>
      </c>
      <c r="B40" s="7" t="s">
        <v>273</v>
      </c>
      <c r="C40" s="7" t="s">
        <v>1</v>
      </c>
      <c r="D40" s="16">
        <v>23.4131</v>
      </c>
      <c r="E40" s="16">
        <f t="shared" si="3"/>
        <v>9.8656660444380773</v>
      </c>
      <c r="F40" s="7">
        <v>42</v>
      </c>
      <c r="G40" s="16">
        <f t="shared" si="4"/>
        <v>7.6595744680851059</v>
      </c>
      <c r="H40" s="16">
        <f t="shared" si="5"/>
        <v>17.525240512523183</v>
      </c>
    </row>
    <row r="41" spans="1:8" x14ac:dyDescent="0.2">
      <c r="A41" s="17">
        <v>40</v>
      </c>
      <c r="B41" s="7" t="s">
        <v>281</v>
      </c>
      <c r="C41" s="7" t="s">
        <v>20</v>
      </c>
      <c r="D41" s="16">
        <v>10.273899999999999</v>
      </c>
      <c r="E41" s="16">
        <f t="shared" si="3"/>
        <v>4.3291519010277302</v>
      </c>
      <c r="F41" s="25">
        <v>38</v>
      </c>
      <c r="G41" s="16">
        <f t="shared" si="4"/>
        <v>12.76595744680851</v>
      </c>
      <c r="H41" s="16">
        <f t="shared" si="5"/>
        <v>17.095109347836242</v>
      </c>
    </row>
    <row r="42" spans="1:8" x14ac:dyDescent="0.2">
      <c r="A42" s="17">
        <v>41</v>
      </c>
      <c r="B42" s="7" t="s">
        <v>274</v>
      </c>
      <c r="C42" s="7" t="s">
        <v>15</v>
      </c>
      <c r="D42" s="16">
        <v>18.1172</v>
      </c>
      <c r="E42" s="16">
        <f t="shared" si="3"/>
        <v>7.634112734336485</v>
      </c>
      <c r="F42" s="7">
        <v>41</v>
      </c>
      <c r="G42" s="16">
        <f t="shared" si="4"/>
        <v>8.9361702127659566</v>
      </c>
      <c r="H42" s="16">
        <f t="shared" si="5"/>
        <v>16.570282947102442</v>
      </c>
    </row>
    <row r="43" spans="1:8" x14ac:dyDescent="0.2">
      <c r="A43" s="17">
        <v>42</v>
      </c>
      <c r="B43" s="7" t="s">
        <v>277</v>
      </c>
      <c r="C43" s="7" t="s">
        <v>192</v>
      </c>
      <c r="D43" s="16">
        <v>14.401999999999999</v>
      </c>
      <c r="E43" s="16">
        <f t="shared" si="3"/>
        <v>6.0686249310000466</v>
      </c>
      <c r="F43" s="7">
        <v>40</v>
      </c>
      <c r="G43" s="16">
        <f t="shared" si="4"/>
        <v>10.212765957446809</v>
      </c>
      <c r="H43" s="16">
        <f t="shared" si="5"/>
        <v>16.281390888446857</v>
      </c>
    </row>
    <row r="44" spans="1:8" x14ac:dyDescent="0.2">
      <c r="A44" s="17">
        <v>43</v>
      </c>
      <c r="B44" s="7" t="s">
        <v>283</v>
      </c>
      <c r="C44" s="7" t="s">
        <v>28</v>
      </c>
      <c r="D44" s="16">
        <v>5.5683999999999996</v>
      </c>
      <c r="E44" s="16">
        <f t="shared" si="3"/>
        <v>2.3463776604485944</v>
      </c>
      <c r="F44" s="7">
        <v>43</v>
      </c>
      <c r="G44" s="16">
        <f t="shared" si="4"/>
        <v>6.3829787234042552</v>
      </c>
      <c r="H44" s="16">
        <f t="shared" si="5"/>
        <v>8.7293563838528492</v>
      </c>
    </row>
    <row r="45" spans="1:8" x14ac:dyDescent="0.2">
      <c r="A45" s="17">
        <v>44</v>
      </c>
      <c r="B45" s="7" t="s">
        <v>282</v>
      </c>
      <c r="C45" s="7" t="s">
        <v>29</v>
      </c>
      <c r="D45" s="16">
        <v>7.1379000000000001</v>
      </c>
      <c r="E45" s="16">
        <f t="shared" si="3"/>
        <v>3.0077237810710478</v>
      </c>
      <c r="F45" s="7">
        <v>44</v>
      </c>
      <c r="G45" s="16">
        <f t="shared" si="4"/>
        <v>5.1063829787234045</v>
      </c>
      <c r="H45" s="16">
        <f t="shared" si="5"/>
        <v>8.1141067597944527</v>
      </c>
    </row>
    <row r="46" spans="1:8" x14ac:dyDescent="0.2">
      <c r="A46" s="17">
        <v>45</v>
      </c>
      <c r="B46" s="7" t="s">
        <v>279</v>
      </c>
      <c r="C46" s="7" t="s">
        <v>15</v>
      </c>
      <c r="D46" s="16">
        <v>11.6913</v>
      </c>
      <c r="E46" s="16">
        <f t="shared" si="3"/>
        <v>4.9264070723372342</v>
      </c>
      <c r="F46" s="7">
        <v>46</v>
      </c>
      <c r="G46" s="16">
        <f t="shared" si="4"/>
        <v>2.5531914893617023</v>
      </c>
      <c r="H46" s="16">
        <f t="shared" si="5"/>
        <v>7.4795985616989364</v>
      </c>
    </row>
    <row r="47" spans="1:8" x14ac:dyDescent="0.2">
      <c r="A47" s="17">
        <v>46</v>
      </c>
      <c r="B47" s="7" t="s">
        <v>285</v>
      </c>
      <c r="C47" s="7" t="s">
        <v>29</v>
      </c>
      <c r="D47" s="16">
        <v>5.5014000000000003</v>
      </c>
      <c r="E47" s="16">
        <f t="shared" si="3"/>
        <v>2.3181456183449285</v>
      </c>
      <c r="F47" s="7">
        <v>45</v>
      </c>
      <c r="G47" s="16">
        <f t="shared" si="4"/>
        <v>3.8297872340425529</v>
      </c>
      <c r="H47" s="16">
        <f t="shared" si="5"/>
        <v>6.1479328523874814</v>
      </c>
    </row>
    <row r="48" spans="1:8" x14ac:dyDescent="0.2">
      <c r="A48" s="17">
        <v>47</v>
      </c>
      <c r="B48" s="7" t="s">
        <v>284</v>
      </c>
      <c r="C48" s="7" t="s">
        <v>28</v>
      </c>
      <c r="D48" s="16">
        <v>5.2637999999999998</v>
      </c>
      <c r="E48" s="16">
        <f t="shared" si="3"/>
        <v>2.2180272123175979</v>
      </c>
      <c r="F48" s="7">
        <v>47</v>
      </c>
      <c r="G48" s="16">
        <f t="shared" si="4"/>
        <v>1.2765957446808511</v>
      </c>
      <c r="H48" s="16">
        <f t="shared" si="5"/>
        <v>3.494622956998449</v>
      </c>
    </row>
    <row r="49" spans="1:8" x14ac:dyDescent="0.2">
      <c r="A49" s="17">
        <v>48</v>
      </c>
      <c r="B49" s="7" t="s">
        <v>286</v>
      </c>
      <c r="C49" s="7" t="s">
        <v>289</v>
      </c>
      <c r="D49" s="16">
        <v>4.6913999999999998</v>
      </c>
      <c r="E49" s="16">
        <f t="shared" si="3"/>
        <v>1.976832870524484</v>
      </c>
      <c r="F49" s="7">
        <v>47</v>
      </c>
      <c r="G49" s="16">
        <f t="shared" si="4"/>
        <v>1.2765957446808511</v>
      </c>
      <c r="H49" s="16">
        <f t="shared" si="5"/>
        <v>3.2534286152053351</v>
      </c>
    </row>
    <row r="50" spans="1:8" x14ac:dyDescent="0.2">
      <c r="A50" s="17">
        <v>49</v>
      </c>
      <c r="B50" s="7" t="s">
        <v>287</v>
      </c>
      <c r="C50" s="7" t="s">
        <v>289</v>
      </c>
      <c r="D50" s="16">
        <v>2.6749999999999998</v>
      </c>
      <c r="E50" s="16">
        <f t="shared" si="3"/>
        <v>1.1271748153329484</v>
      </c>
      <c r="F50" s="7">
        <v>47</v>
      </c>
      <c r="G50" s="16">
        <f t="shared" si="4"/>
        <v>1.2765957446808511</v>
      </c>
      <c r="H50" s="16">
        <f t="shared" si="5"/>
        <v>2.4037705600137995</v>
      </c>
    </row>
    <row r="52" spans="1:8" x14ac:dyDescent="0.2">
      <c r="G52" s="16">
        <f>60/MAX($A:$A)</f>
        <v>1.2244897959183674</v>
      </c>
    </row>
  </sheetData>
  <sortState ref="B2:H50">
    <sortCondition descending="1" ref="H2:H50"/>
  </sortState>
  <phoneticPr fontId="4" type="noConversion"/>
  <printOptions gridLines="1"/>
  <pageMargins left="0.25" right="0.25" top="0.75" bottom="0.75" header="0.3" footer="0.3"/>
  <pageSetup scale="94" orientation="portrait" horizontalDpi="4294967292" verticalDpi="4294967292" r:id="rId1"/>
  <headerFooter alignWithMargins="0">
    <oddHeader>&amp;C&amp;"Verdana,Bold"&amp;14Women's Sabre</oddHeader>
    <oddFooter>&amp;R&amp;D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defaultRowHeight="12.75" x14ac:dyDescent="0.2"/>
  <cols>
    <col min="1" max="1" width="9" style="32"/>
    <col min="2" max="16384" width="9" style="1"/>
  </cols>
  <sheetData>
    <row r="1" spans="1:5" x14ac:dyDescent="0.2">
      <c r="B1" s="33" t="s">
        <v>21</v>
      </c>
      <c r="C1" s="33" t="s">
        <v>22</v>
      </c>
      <c r="D1" s="33" t="s">
        <v>23</v>
      </c>
      <c r="E1" s="33" t="s">
        <v>24</v>
      </c>
    </row>
    <row r="2" spans="1:5" x14ac:dyDescent="0.2">
      <c r="A2" s="33" t="s">
        <v>9</v>
      </c>
      <c r="B2" s="5">
        <v>8</v>
      </c>
      <c r="C2" s="5">
        <v>4</v>
      </c>
      <c r="D2" s="5">
        <v>8</v>
      </c>
      <c r="E2" s="5">
        <v>2</v>
      </c>
    </row>
    <row r="3" spans="1:5" x14ac:dyDescent="0.2">
      <c r="A3" s="33" t="s">
        <v>7</v>
      </c>
      <c r="B3" s="5">
        <v>7</v>
      </c>
      <c r="C3" s="5">
        <v>4</v>
      </c>
      <c r="D3" s="5">
        <v>8</v>
      </c>
      <c r="E3" s="5">
        <v>3</v>
      </c>
    </row>
    <row r="4" spans="1:5" x14ac:dyDescent="0.2">
      <c r="A4" s="33" t="s">
        <v>8</v>
      </c>
      <c r="B4" s="5">
        <v>7</v>
      </c>
      <c r="C4" s="5">
        <v>4</v>
      </c>
      <c r="D4" s="5">
        <v>9</v>
      </c>
      <c r="E4" s="5">
        <v>2</v>
      </c>
    </row>
    <row r="5" spans="1:5" x14ac:dyDescent="0.2">
      <c r="A5" s="33" t="s">
        <v>4</v>
      </c>
      <c r="B5" s="5">
        <v>7</v>
      </c>
      <c r="C5" s="5">
        <v>5</v>
      </c>
      <c r="D5" s="5">
        <v>8</v>
      </c>
      <c r="E5" s="5">
        <v>2</v>
      </c>
    </row>
    <row r="6" spans="1:5" x14ac:dyDescent="0.2">
      <c r="A6" s="33" t="s">
        <v>6</v>
      </c>
      <c r="B6" s="5">
        <v>6</v>
      </c>
      <c r="C6" s="5">
        <v>5</v>
      </c>
      <c r="D6" s="5">
        <v>9</v>
      </c>
      <c r="E6" s="5">
        <v>2</v>
      </c>
    </row>
    <row r="7" spans="1:5" x14ac:dyDescent="0.2">
      <c r="A7" s="33" t="s">
        <v>5</v>
      </c>
      <c r="B7" s="5">
        <v>7</v>
      </c>
      <c r="C7" s="5">
        <v>4</v>
      </c>
      <c r="D7" s="5">
        <v>9</v>
      </c>
      <c r="E7" s="5">
        <v>2</v>
      </c>
    </row>
    <row r="11" spans="1:5" ht="18" x14ac:dyDescent="0.2">
      <c r="A11" s="72" t="s">
        <v>295</v>
      </c>
      <c r="B11" s="72"/>
      <c r="C11" s="72"/>
      <c r="D11" s="72"/>
      <c r="E11" s="72"/>
    </row>
    <row r="13" spans="1:5" x14ac:dyDescent="0.2">
      <c r="B13" s="33" t="s">
        <v>21</v>
      </c>
      <c r="C13" s="33" t="s">
        <v>22</v>
      </c>
      <c r="D13" s="33" t="s">
        <v>23</v>
      </c>
      <c r="E13" s="33" t="s">
        <v>24</v>
      </c>
    </row>
    <row r="14" spans="1:5" x14ac:dyDescent="0.2">
      <c r="A14" s="33" t="s">
        <v>9</v>
      </c>
      <c r="B14" s="5"/>
      <c r="C14" s="5"/>
      <c r="D14" s="5"/>
      <c r="E14" s="5"/>
    </row>
    <row r="15" spans="1:5" x14ac:dyDescent="0.2">
      <c r="A15" s="33" t="s">
        <v>7</v>
      </c>
      <c r="B15" s="5"/>
      <c r="C15" s="5"/>
      <c r="D15" s="5"/>
      <c r="E15" s="5"/>
    </row>
    <row r="16" spans="1:5" x14ac:dyDescent="0.2">
      <c r="A16" s="33" t="s">
        <v>8</v>
      </c>
      <c r="B16" s="5"/>
      <c r="C16" s="5"/>
      <c r="D16" s="5"/>
      <c r="E16" s="5"/>
    </row>
    <row r="17" spans="1:5" x14ac:dyDescent="0.2">
      <c r="A17" s="33" t="s">
        <v>4</v>
      </c>
      <c r="B17" s="5"/>
      <c r="C17" s="5"/>
      <c r="D17" s="5"/>
      <c r="E17" s="5"/>
    </row>
    <row r="18" spans="1:5" x14ac:dyDescent="0.2">
      <c r="A18" s="33" t="s">
        <v>6</v>
      </c>
      <c r="B18" s="5"/>
      <c r="C18" s="5"/>
      <c r="D18" s="5"/>
      <c r="E18" s="5"/>
    </row>
    <row r="19" spans="1:5" x14ac:dyDescent="0.2">
      <c r="A19" s="33" t="s">
        <v>5</v>
      </c>
      <c r="B19" s="5"/>
      <c r="C19" s="5"/>
      <c r="D19" s="5"/>
      <c r="E19" s="5"/>
    </row>
  </sheetData>
  <mergeCells count="1">
    <mergeCell ref="A11:E11"/>
  </mergeCells>
  <printOptions horizontalCentered="1"/>
  <pageMargins left="0.7" right="0.7" top="0.75" bottom="0.75" header="0.3" footer="0.3"/>
  <pageSetup orientation="portrait" horizontalDpi="0" verticalDpi="0" r:id="rId1"/>
  <headerFooter>
    <oddHeader>&amp;C&amp;"Verdana,Bold"&amp;14Regional Weapon Allocations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/>
  </sheetViews>
  <sheetFormatPr defaultRowHeight="12.75" x14ac:dyDescent="0.2"/>
  <cols>
    <col min="1" max="1" width="18" style="39" bestFit="1" customWidth="1"/>
    <col min="2" max="7" width="20.625" style="31" customWidth="1"/>
    <col min="8" max="8" width="3.625" style="42" bestFit="1" customWidth="1"/>
  </cols>
  <sheetData>
    <row r="1" spans="1:9" s="40" customFormat="1" ht="13.5" thickBot="1" x14ac:dyDescent="0.25">
      <c r="A1" s="39"/>
      <c r="B1" s="69" t="s">
        <v>9</v>
      </c>
      <c r="C1" s="70" t="s">
        <v>7</v>
      </c>
      <c r="D1" s="70" t="s">
        <v>8</v>
      </c>
      <c r="E1" s="70" t="s">
        <v>4</v>
      </c>
      <c r="F1" s="70" t="s">
        <v>6</v>
      </c>
      <c r="G1" s="71" t="s">
        <v>5</v>
      </c>
      <c r="H1" s="41"/>
    </row>
    <row r="2" spans="1:9" ht="26.25" thickTop="1" x14ac:dyDescent="0.2">
      <c r="A2" s="63" t="s">
        <v>338</v>
      </c>
      <c r="B2" s="66" t="s">
        <v>339</v>
      </c>
      <c r="C2" s="67" t="s">
        <v>350</v>
      </c>
      <c r="D2" s="67" t="s">
        <v>360</v>
      </c>
      <c r="E2" s="67" t="s">
        <v>378</v>
      </c>
      <c r="F2" s="67" t="s">
        <v>385</v>
      </c>
      <c r="G2" s="68" t="s">
        <v>395</v>
      </c>
      <c r="H2" s="51">
        <v>12</v>
      </c>
      <c r="I2" s="37"/>
    </row>
    <row r="3" spans="1:9" ht="51" x14ac:dyDescent="0.2">
      <c r="A3" s="64" t="s">
        <v>331</v>
      </c>
      <c r="B3" s="52" t="s">
        <v>332</v>
      </c>
      <c r="C3" s="43" t="s">
        <v>347</v>
      </c>
      <c r="D3" s="43" t="s">
        <v>358</v>
      </c>
      <c r="E3" s="43" t="s">
        <v>373</v>
      </c>
      <c r="F3" s="43" t="s">
        <v>382</v>
      </c>
      <c r="G3" s="53" t="s">
        <v>391</v>
      </c>
      <c r="H3" s="51">
        <v>12</v>
      </c>
      <c r="I3" s="37"/>
    </row>
    <row r="4" spans="1:9" ht="25.5" x14ac:dyDescent="0.2">
      <c r="A4" s="64" t="s">
        <v>333</v>
      </c>
      <c r="B4" s="52" t="s">
        <v>334</v>
      </c>
      <c r="C4" s="43" t="s">
        <v>348</v>
      </c>
      <c r="D4" s="43" t="s">
        <v>359</v>
      </c>
      <c r="E4" s="43" t="s">
        <v>374</v>
      </c>
      <c r="F4" s="43" t="s">
        <v>383</v>
      </c>
      <c r="G4" s="53" t="s">
        <v>392</v>
      </c>
      <c r="H4" s="51">
        <v>12</v>
      </c>
      <c r="I4" s="37"/>
    </row>
    <row r="5" spans="1:9" ht="25.5" x14ac:dyDescent="0.2">
      <c r="A5" s="64" t="s">
        <v>401</v>
      </c>
      <c r="B5" s="52" t="s">
        <v>330</v>
      </c>
      <c r="C5" s="43" t="s">
        <v>315</v>
      </c>
      <c r="D5" s="43" t="s">
        <v>321</v>
      </c>
      <c r="E5" s="44" t="s">
        <v>370</v>
      </c>
      <c r="F5" s="45" t="s">
        <v>147</v>
      </c>
      <c r="G5" s="53" t="s">
        <v>312</v>
      </c>
      <c r="H5" s="51">
        <v>11</v>
      </c>
      <c r="I5" s="37"/>
    </row>
    <row r="6" spans="1:9" ht="25.5" x14ac:dyDescent="0.2">
      <c r="A6" s="64" t="s">
        <v>70</v>
      </c>
      <c r="B6" s="54" t="s">
        <v>324</v>
      </c>
      <c r="C6" s="43" t="s">
        <v>314</v>
      </c>
      <c r="D6" s="43" t="s">
        <v>319</v>
      </c>
      <c r="E6" s="44" t="s">
        <v>317</v>
      </c>
      <c r="F6" s="43" t="s">
        <v>323</v>
      </c>
      <c r="G6" s="55" t="s">
        <v>241</v>
      </c>
      <c r="H6" s="51">
        <v>11</v>
      </c>
      <c r="I6" s="37"/>
    </row>
    <row r="7" spans="1:9" ht="25.5" x14ac:dyDescent="0.2">
      <c r="A7" s="64" t="s">
        <v>30</v>
      </c>
      <c r="B7" s="52" t="s">
        <v>325</v>
      </c>
      <c r="C7" s="43" t="s">
        <v>316</v>
      </c>
      <c r="D7" s="43" t="s">
        <v>320</v>
      </c>
      <c r="E7" s="46" t="s">
        <v>197</v>
      </c>
      <c r="F7" s="43" t="s">
        <v>322</v>
      </c>
      <c r="G7" s="55" t="s">
        <v>243</v>
      </c>
      <c r="H7" s="51">
        <v>10</v>
      </c>
      <c r="I7" s="37"/>
    </row>
    <row r="8" spans="1:9" ht="25.5" x14ac:dyDescent="0.2">
      <c r="A8" s="64" t="s">
        <v>340</v>
      </c>
      <c r="B8" s="56" t="s">
        <v>341</v>
      </c>
      <c r="C8" s="43" t="s">
        <v>353</v>
      </c>
      <c r="D8" s="43" t="s">
        <v>366</v>
      </c>
      <c r="E8" s="43" t="s">
        <v>379</v>
      </c>
      <c r="F8" s="43" t="s">
        <v>387</v>
      </c>
      <c r="G8" s="55" t="s">
        <v>398</v>
      </c>
      <c r="H8" s="51">
        <v>10</v>
      </c>
      <c r="I8" s="37"/>
    </row>
    <row r="9" spans="1:9" ht="25.5" x14ac:dyDescent="0.2">
      <c r="A9" s="64" t="s">
        <v>342</v>
      </c>
      <c r="B9" s="52" t="s">
        <v>343</v>
      </c>
      <c r="C9" s="45" t="s">
        <v>354</v>
      </c>
      <c r="D9" s="43" t="s">
        <v>367</v>
      </c>
      <c r="E9" s="45" t="s">
        <v>380</v>
      </c>
      <c r="F9" s="43" t="s">
        <v>388</v>
      </c>
      <c r="G9" s="55" t="s">
        <v>399</v>
      </c>
      <c r="H9" s="51">
        <v>9</v>
      </c>
      <c r="I9" s="37"/>
    </row>
    <row r="10" spans="1:9" ht="25.5" x14ac:dyDescent="0.2">
      <c r="A10" s="64" t="s">
        <v>336</v>
      </c>
      <c r="B10" s="52" t="s">
        <v>337</v>
      </c>
      <c r="C10" s="43" t="s">
        <v>349</v>
      </c>
      <c r="D10" s="45"/>
      <c r="E10" s="43" t="s">
        <v>375</v>
      </c>
      <c r="F10" s="45"/>
      <c r="G10" s="55" t="s">
        <v>393</v>
      </c>
      <c r="H10" s="51">
        <v>7</v>
      </c>
      <c r="I10" s="37"/>
    </row>
    <row r="11" spans="1:9" ht="25.5" x14ac:dyDescent="0.2">
      <c r="A11" s="64" t="s">
        <v>351</v>
      </c>
      <c r="B11" s="57"/>
      <c r="C11" s="47" t="s">
        <v>352</v>
      </c>
      <c r="D11" s="47" t="s">
        <v>361</v>
      </c>
      <c r="E11" s="47"/>
      <c r="F11" s="48" t="s">
        <v>386</v>
      </c>
      <c r="G11" s="58" t="s">
        <v>396</v>
      </c>
      <c r="H11" s="51">
        <v>5</v>
      </c>
      <c r="I11" s="37"/>
    </row>
    <row r="12" spans="1:9" ht="25.5" x14ac:dyDescent="0.2">
      <c r="A12" s="64" t="s">
        <v>328</v>
      </c>
      <c r="B12" s="52" t="s">
        <v>329</v>
      </c>
      <c r="C12" s="45" t="s">
        <v>344</v>
      </c>
      <c r="D12" s="45" t="s">
        <v>357</v>
      </c>
      <c r="E12" s="45" t="s">
        <v>369</v>
      </c>
      <c r="F12" s="45"/>
      <c r="G12" s="55"/>
      <c r="H12" s="51">
        <v>5</v>
      </c>
      <c r="I12" s="37"/>
    </row>
    <row r="13" spans="1:9" ht="25.5" x14ac:dyDescent="0.2">
      <c r="A13" s="64" t="s">
        <v>371</v>
      </c>
      <c r="B13" s="57"/>
      <c r="C13" s="47"/>
      <c r="D13" s="47"/>
      <c r="E13" s="48" t="s">
        <v>372</v>
      </c>
      <c r="F13" s="47" t="s">
        <v>381</v>
      </c>
      <c r="G13" s="59" t="s">
        <v>390</v>
      </c>
      <c r="H13" s="51">
        <v>5</v>
      </c>
      <c r="I13" s="37"/>
    </row>
    <row r="14" spans="1:9" ht="25.5" x14ac:dyDescent="0.2">
      <c r="A14" s="64" t="s">
        <v>71</v>
      </c>
      <c r="B14" s="52" t="s">
        <v>335</v>
      </c>
      <c r="C14" s="49" t="s">
        <v>85</v>
      </c>
      <c r="D14" s="45"/>
      <c r="E14" s="50" t="s">
        <v>203</v>
      </c>
      <c r="F14" s="45"/>
      <c r="G14" s="55" t="s">
        <v>246</v>
      </c>
      <c r="H14" s="51">
        <v>5</v>
      </c>
      <c r="I14" s="37"/>
    </row>
    <row r="15" spans="1:9" ht="25.5" x14ac:dyDescent="0.2">
      <c r="A15" s="64" t="s">
        <v>402</v>
      </c>
      <c r="B15" s="56"/>
      <c r="C15" s="45"/>
      <c r="D15" s="43" t="s">
        <v>368</v>
      </c>
      <c r="E15" s="45" t="s">
        <v>198</v>
      </c>
      <c r="F15" s="45" t="s">
        <v>150</v>
      </c>
      <c r="G15" s="55" t="s">
        <v>247</v>
      </c>
      <c r="H15" s="51">
        <v>5</v>
      </c>
      <c r="I15" s="37"/>
    </row>
    <row r="16" spans="1:9" ht="25.5" x14ac:dyDescent="0.2">
      <c r="A16" s="64" t="s">
        <v>403</v>
      </c>
      <c r="B16" s="56" t="s">
        <v>33</v>
      </c>
      <c r="C16" s="45"/>
      <c r="D16" s="45"/>
      <c r="E16" s="45"/>
      <c r="F16" s="45" t="s">
        <v>151</v>
      </c>
      <c r="G16" s="53" t="s">
        <v>313</v>
      </c>
      <c r="H16" s="51">
        <v>4</v>
      </c>
      <c r="I16" s="37"/>
    </row>
    <row r="17" spans="1:9" ht="25.5" x14ac:dyDescent="0.2">
      <c r="A17" s="64" t="s">
        <v>376</v>
      </c>
      <c r="B17" s="57"/>
      <c r="C17" s="47"/>
      <c r="D17" s="47"/>
      <c r="E17" s="48" t="s">
        <v>377</v>
      </c>
      <c r="F17" s="47" t="s">
        <v>384</v>
      </c>
      <c r="G17" s="58" t="s">
        <v>394</v>
      </c>
      <c r="H17" s="51">
        <v>4</v>
      </c>
      <c r="I17" s="37"/>
    </row>
    <row r="18" spans="1:9" x14ac:dyDescent="0.2">
      <c r="A18" s="64" t="s">
        <v>404</v>
      </c>
      <c r="B18" s="56"/>
      <c r="C18" s="45" t="s">
        <v>82</v>
      </c>
      <c r="D18" s="45" t="s">
        <v>119</v>
      </c>
      <c r="E18" s="45"/>
      <c r="F18" s="45" t="s">
        <v>156</v>
      </c>
      <c r="G18" s="55"/>
      <c r="H18" s="51">
        <v>3</v>
      </c>
      <c r="I18" s="37"/>
    </row>
    <row r="19" spans="1:9" x14ac:dyDescent="0.2">
      <c r="A19" s="64" t="s">
        <v>355</v>
      </c>
      <c r="B19" s="57"/>
      <c r="C19" s="47" t="s">
        <v>356</v>
      </c>
      <c r="D19" s="47"/>
      <c r="E19" s="47"/>
      <c r="F19" s="47" t="s">
        <v>389</v>
      </c>
      <c r="G19" s="58" t="s">
        <v>400</v>
      </c>
      <c r="H19" s="51">
        <v>3</v>
      </c>
      <c r="I19" s="37"/>
    </row>
    <row r="20" spans="1:9" x14ac:dyDescent="0.2">
      <c r="A20" s="64" t="s">
        <v>405</v>
      </c>
      <c r="B20" s="56"/>
      <c r="C20" s="45"/>
      <c r="D20" s="45"/>
      <c r="E20" s="45" t="s">
        <v>195</v>
      </c>
      <c r="F20" s="45" t="s">
        <v>157</v>
      </c>
      <c r="G20" s="55"/>
      <c r="H20" s="51">
        <v>2</v>
      </c>
      <c r="I20" s="37"/>
    </row>
    <row r="21" spans="1:9" x14ac:dyDescent="0.2">
      <c r="A21" s="64" t="s">
        <v>27</v>
      </c>
      <c r="B21" s="56" t="s">
        <v>36</v>
      </c>
      <c r="C21" s="45"/>
      <c r="D21" s="45"/>
      <c r="E21" s="45"/>
      <c r="F21" s="45"/>
      <c r="G21" s="55" t="s">
        <v>248</v>
      </c>
      <c r="H21" s="51">
        <v>2</v>
      </c>
    </row>
    <row r="22" spans="1:9" x14ac:dyDescent="0.2">
      <c r="A22" s="64" t="s">
        <v>364</v>
      </c>
      <c r="B22" s="57"/>
      <c r="C22" s="47"/>
      <c r="D22" s="47" t="s">
        <v>365</v>
      </c>
      <c r="E22" s="47"/>
      <c r="F22" s="47"/>
      <c r="G22" s="58" t="s">
        <v>397</v>
      </c>
      <c r="H22" s="51">
        <v>2</v>
      </c>
    </row>
    <row r="23" spans="1:9" x14ac:dyDescent="0.2">
      <c r="A23" s="64" t="s">
        <v>406</v>
      </c>
      <c r="B23" s="56"/>
      <c r="C23" s="45" t="s">
        <v>78</v>
      </c>
      <c r="D23" s="45" t="s">
        <v>121</v>
      </c>
      <c r="E23" s="45"/>
      <c r="F23" s="45"/>
      <c r="G23" s="55"/>
      <c r="H23" s="51">
        <v>2</v>
      </c>
    </row>
    <row r="24" spans="1:9" x14ac:dyDescent="0.2">
      <c r="A24" s="64" t="s">
        <v>326</v>
      </c>
      <c r="B24" s="56" t="s">
        <v>327</v>
      </c>
      <c r="C24" s="45"/>
      <c r="D24" s="45"/>
      <c r="E24" s="45"/>
      <c r="F24" s="45"/>
      <c r="G24" s="55"/>
      <c r="H24" s="51">
        <v>1</v>
      </c>
    </row>
    <row r="25" spans="1:9" x14ac:dyDescent="0.2">
      <c r="A25" s="64" t="s">
        <v>345</v>
      </c>
      <c r="B25" s="56"/>
      <c r="C25" s="45" t="s">
        <v>346</v>
      </c>
      <c r="D25" s="45"/>
      <c r="E25" s="45"/>
      <c r="F25" s="45"/>
      <c r="G25" s="55"/>
      <c r="H25" s="51">
        <v>1</v>
      </c>
    </row>
    <row r="26" spans="1:9" ht="13.5" thickBot="1" x14ac:dyDescent="0.25">
      <c r="A26" s="65" t="s">
        <v>362</v>
      </c>
      <c r="B26" s="60"/>
      <c r="C26" s="61"/>
      <c r="D26" s="61" t="s">
        <v>363</v>
      </c>
      <c r="E26" s="61"/>
      <c r="F26" s="61"/>
      <c r="G26" s="62"/>
      <c r="H26" s="51">
        <v>1</v>
      </c>
    </row>
    <row r="27" spans="1:9" x14ac:dyDescent="0.2">
      <c r="A27" s="32">
        <f>COUNTA(A2:A26)</f>
        <v>25</v>
      </c>
      <c r="B27" s="38"/>
      <c r="C27" s="38"/>
      <c r="D27" s="38"/>
      <c r="E27" s="38"/>
      <c r="F27" s="38"/>
      <c r="G27" s="38"/>
    </row>
    <row r="28" spans="1:9" x14ac:dyDescent="0.2">
      <c r="B28" s="38"/>
      <c r="C28" s="38"/>
      <c r="D28" s="38"/>
      <c r="E28" s="38"/>
      <c r="F28" s="38"/>
      <c r="G28" s="38"/>
    </row>
    <row r="29" spans="1:9" x14ac:dyDescent="0.2">
      <c r="B29" s="38"/>
      <c r="C29" s="38"/>
      <c r="D29" s="38"/>
      <c r="E29" s="38"/>
      <c r="F29" s="38"/>
      <c r="G29" s="38"/>
    </row>
    <row r="30" spans="1:9" x14ac:dyDescent="0.2">
      <c r="B30" s="38"/>
      <c r="C30" s="38"/>
      <c r="D30" s="38"/>
      <c r="E30" s="38"/>
      <c r="F30" s="38"/>
      <c r="G30" s="38"/>
    </row>
  </sheetData>
  <sortState ref="A2:H26">
    <sortCondition descending="1" ref="H2:H26"/>
    <sortCondition ref="A2:A26"/>
  </sortState>
  <printOptions horizontalCentered="1" verticalCentered="1"/>
  <pageMargins left="0.25" right="0.25" top="0.75" bottom="0.75" header="0.3" footer="0.3"/>
  <pageSetup scale="81" orientation="landscape" horizontalDpi="0" verticalDpi="0" r:id="rId1"/>
  <headerFooter>
    <oddHeader>&amp;C&amp;"Verdana,Bold"&amp;14 2014 NCAA Fencing Championship Qualifiers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ME</vt:lpstr>
      <vt:lpstr>MF</vt:lpstr>
      <vt:lpstr>MS</vt:lpstr>
      <vt:lpstr>WE</vt:lpstr>
      <vt:lpstr>WF</vt:lpstr>
      <vt:lpstr>WS</vt:lpstr>
      <vt:lpstr>Allocations</vt:lpstr>
      <vt:lpstr>Potential Q</vt:lpstr>
      <vt:lpstr>ME!Print_Area</vt:lpstr>
      <vt:lpstr>MF!Print_Area</vt:lpstr>
      <vt:lpstr>MS!Print_Area</vt:lpstr>
      <vt:lpstr>WE!Print_Area</vt:lpstr>
      <vt:lpstr>WF!Print_Area</vt:lpstr>
      <vt:lpstr>WS!Print_Area</vt:lpstr>
    </vt:vector>
  </TitlesOfParts>
  <Company>Vassar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Vassar College</dc:creator>
  <cp:lastModifiedBy>George Masin</cp:lastModifiedBy>
  <cp:lastPrinted>2014-03-12T00:00:48Z</cp:lastPrinted>
  <dcterms:created xsi:type="dcterms:W3CDTF">2012-03-06T21:18:38Z</dcterms:created>
  <dcterms:modified xsi:type="dcterms:W3CDTF">2014-03-12T00:00:51Z</dcterms:modified>
</cp:coreProperties>
</file>