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ate1904="1" defaultThemeVersion="124226"/>
  <mc:AlternateContent xmlns:mc="http://schemas.openxmlformats.org/markup-compatibility/2006">
    <mc:Choice Requires="x15">
      <x15ac:absPath xmlns:x15ac="http://schemas.microsoft.com/office/spreadsheetml/2010/11/ac" url="C:\Users\GeoMasin\Documents\Fencing\Collegiate\NCAA\Championships 2014\"/>
    </mc:Choice>
  </mc:AlternateContent>
  <bookViews>
    <workbookView xWindow="0" yWindow="0" windowWidth="28800" windowHeight="14235" tabRatio="586" activeTab="2"/>
  </bookViews>
  <sheets>
    <sheet name="ME" sheetId="4" r:id="rId1"/>
    <sheet name="MF" sheetId="5" r:id="rId2"/>
    <sheet name="MS" sheetId="6" r:id="rId3"/>
    <sheet name="WE" sheetId="1" r:id="rId4"/>
    <sheet name="WF" sheetId="2" r:id="rId5"/>
    <sheet name="WS" sheetId="3" r:id="rId6"/>
    <sheet name="Allocations" sheetId="7" r:id="rId7"/>
  </sheets>
  <definedNames>
    <definedName name="_xlnm.Print_Area" localSheetId="0">ME!$A$1:$J$35</definedName>
    <definedName name="_xlnm.Print_Area" localSheetId="1">MF!$A$1:$J$35</definedName>
    <definedName name="_xlnm.Print_Area" localSheetId="2">MS!$A$1:$J$35</definedName>
    <definedName name="_xlnm.Print_Area" localSheetId="3">WE!$A$1:$J$32</definedName>
    <definedName name="_xlnm.Print_Area" localSheetId="4">WF!$A$1:$J$37</definedName>
    <definedName name="_xlnm.Print_Area" localSheetId="5">WS!$A$1:$J$37</definedName>
  </definedNames>
  <calcPr calcId="152511" concurrentCalc="0"/>
</workbook>
</file>

<file path=xl/calcChain.xml><?xml version="1.0" encoding="utf-8"?>
<calcChain xmlns="http://schemas.openxmlformats.org/spreadsheetml/2006/main">
  <c r="G3" i="3" l="1"/>
  <c r="G4" i="3"/>
  <c r="G5" i="3"/>
  <c r="G6" i="3"/>
  <c r="G10" i="3"/>
  <c r="G7" i="3"/>
  <c r="G9" i="3"/>
  <c r="G8" i="3"/>
  <c r="G15" i="3"/>
  <c r="G14" i="3"/>
  <c r="G11" i="3"/>
  <c r="G13" i="3"/>
  <c r="G17" i="3"/>
  <c r="G12" i="3"/>
  <c r="G19" i="3"/>
  <c r="G16" i="3"/>
  <c r="G22" i="3"/>
  <c r="G21" i="3"/>
  <c r="G20" i="3"/>
  <c r="G24" i="3"/>
  <c r="G18" i="3"/>
  <c r="G23" i="3"/>
  <c r="G25" i="3"/>
  <c r="G26" i="3"/>
  <c r="G27" i="3"/>
  <c r="G29" i="3"/>
  <c r="G28" i="3"/>
  <c r="G36" i="3"/>
  <c r="G35" i="3"/>
  <c r="G32" i="3"/>
  <c r="G33" i="3"/>
  <c r="G37" i="3"/>
  <c r="G30" i="3"/>
  <c r="G31" i="3"/>
  <c r="G34" i="3"/>
  <c r="G38" i="3"/>
  <c r="G2" i="3"/>
  <c r="E3" i="3"/>
  <c r="E4" i="3"/>
  <c r="E5" i="3"/>
  <c r="E6" i="3"/>
  <c r="E10" i="3"/>
  <c r="E7" i="3"/>
  <c r="E9" i="3"/>
  <c r="E8" i="3"/>
  <c r="E15" i="3"/>
  <c r="E14" i="3"/>
  <c r="E11" i="3"/>
  <c r="E13" i="3"/>
  <c r="E17" i="3"/>
  <c r="E12" i="3"/>
  <c r="E19" i="3"/>
  <c r="E16" i="3"/>
  <c r="E22" i="3"/>
  <c r="E21" i="3"/>
  <c r="E20" i="3"/>
  <c r="E24" i="3"/>
  <c r="E18" i="3"/>
  <c r="E23" i="3"/>
  <c r="E25" i="3"/>
  <c r="E26" i="3"/>
  <c r="E27" i="3"/>
  <c r="E29" i="3"/>
  <c r="E28" i="3"/>
  <c r="E36" i="3"/>
  <c r="E35" i="3"/>
  <c r="E32" i="3"/>
  <c r="E33" i="3"/>
  <c r="E37" i="3"/>
  <c r="E30" i="3"/>
  <c r="E31" i="3"/>
  <c r="E34" i="3"/>
  <c r="E38" i="3"/>
  <c r="E2" i="3"/>
  <c r="G4" i="2"/>
  <c r="G3" i="2"/>
  <c r="G5" i="2"/>
  <c r="G6" i="2"/>
  <c r="G7" i="2"/>
  <c r="G10" i="2"/>
  <c r="G13" i="2"/>
  <c r="G20" i="2"/>
  <c r="G8" i="2"/>
  <c r="G11" i="2"/>
  <c r="G21" i="2"/>
  <c r="G12" i="2"/>
  <c r="G19" i="2"/>
  <c r="G14" i="2"/>
  <c r="G9" i="2"/>
  <c r="G15" i="2"/>
  <c r="G16" i="2"/>
  <c r="G17" i="2"/>
  <c r="G25" i="2"/>
  <c r="G27" i="2"/>
  <c r="G26" i="2"/>
  <c r="G22" i="2"/>
  <c r="G24" i="2"/>
  <c r="G18" i="2"/>
  <c r="G28" i="2"/>
  <c r="G29" i="2"/>
  <c r="G23" i="2"/>
  <c r="G34" i="2"/>
  <c r="G30" i="2"/>
  <c r="G31" i="2"/>
  <c r="G33" i="2"/>
  <c r="G36" i="2"/>
  <c r="G32" i="2"/>
  <c r="G35" i="2"/>
  <c r="G37" i="2"/>
  <c r="G38" i="2"/>
  <c r="G2" i="2"/>
  <c r="E4" i="2"/>
  <c r="E3" i="2"/>
  <c r="E5" i="2"/>
  <c r="E6" i="2"/>
  <c r="E7" i="2"/>
  <c r="E10" i="2"/>
  <c r="E13" i="2"/>
  <c r="E20" i="2"/>
  <c r="E8" i="2"/>
  <c r="E11" i="2"/>
  <c r="E21" i="2"/>
  <c r="E12" i="2"/>
  <c r="E19" i="2"/>
  <c r="E14" i="2"/>
  <c r="E9" i="2"/>
  <c r="E15" i="2"/>
  <c r="E16" i="2"/>
  <c r="E17" i="2"/>
  <c r="E25" i="2"/>
  <c r="E27" i="2"/>
  <c r="E26" i="2"/>
  <c r="E22" i="2"/>
  <c r="E24" i="2"/>
  <c r="E18" i="2"/>
  <c r="E28" i="2"/>
  <c r="E29" i="2"/>
  <c r="E23" i="2"/>
  <c r="E34" i="2"/>
  <c r="E30" i="2"/>
  <c r="E31" i="2"/>
  <c r="E33" i="2"/>
  <c r="E36" i="2"/>
  <c r="E32" i="2"/>
  <c r="E35" i="2"/>
  <c r="E37" i="2"/>
  <c r="E38" i="2"/>
  <c r="E2" i="2"/>
  <c r="G2" i="1"/>
  <c r="E6" i="1"/>
  <c r="E5" i="1"/>
  <c r="E3" i="1"/>
  <c r="E4" i="1"/>
  <c r="E7" i="1"/>
  <c r="E8" i="1"/>
  <c r="E12" i="1"/>
  <c r="E10" i="1"/>
  <c r="E11" i="1"/>
  <c r="E9" i="1"/>
  <c r="E16" i="1"/>
  <c r="E20" i="1"/>
  <c r="E19" i="1"/>
  <c r="E13" i="1"/>
  <c r="E17" i="1"/>
  <c r="E15" i="1"/>
  <c r="E22" i="1"/>
  <c r="E14" i="1"/>
  <c r="E18" i="1"/>
  <c r="E21" i="1"/>
  <c r="E23" i="1"/>
  <c r="E27" i="1"/>
  <c r="E25" i="1"/>
  <c r="E26" i="1"/>
  <c r="E24" i="1"/>
  <c r="E29" i="1"/>
  <c r="E30" i="1"/>
  <c r="E28" i="1"/>
  <c r="E32" i="1"/>
  <c r="E31" i="1"/>
  <c r="E33" i="1"/>
  <c r="E2" i="1"/>
  <c r="G5" i="6"/>
  <c r="G12" i="6"/>
  <c r="G3" i="6"/>
  <c r="G8" i="6"/>
  <c r="G11" i="6"/>
  <c r="G14" i="6"/>
  <c r="G4" i="6"/>
  <c r="G6" i="6"/>
  <c r="G9" i="6"/>
  <c r="G7" i="6"/>
  <c r="G19" i="6"/>
  <c r="G15" i="6"/>
  <c r="G18" i="6"/>
  <c r="G17" i="6"/>
  <c r="G10" i="6"/>
  <c r="G21" i="6"/>
  <c r="G16" i="6"/>
  <c r="G13" i="6"/>
  <c r="G22" i="6"/>
  <c r="G23" i="6"/>
  <c r="G20" i="6"/>
  <c r="G25" i="6"/>
  <c r="G28" i="6"/>
  <c r="G24" i="6"/>
  <c r="G26" i="6"/>
  <c r="G27" i="6"/>
  <c r="G31" i="6"/>
  <c r="G33" i="6"/>
  <c r="G30" i="6"/>
  <c r="G32" i="6"/>
  <c r="G29" i="6"/>
  <c r="G35" i="6"/>
  <c r="G34" i="6"/>
  <c r="G36" i="6"/>
  <c r="G2" i="6"/>
  <c r="E5" i="6"/>
  <c r="E12" i="6"/>
  <c r="E3" i="6"/>
  <c r="E8" i="6"/>
  <c r="E11" i="6"/>
  <c r="E14" i="6"/>
  <c r="E4" i="6"/>
  <c r="E6" i="6"/>
  <c r="E9" i="6"/>
  <c r="E7" i="6"/>
  <c r="E19" i="6"/>
  <c r="E15" i="6"/>
  <c r="E18" i="6"/>
  <c r="E17" i="6"/>
  <c r="E10" i="6"/>
  <c r="E21" i="6"/>
  <c r="E16" i="6"/>
  <c r="E13" i="6"/>
  <c r="E22" i="6"/>
  <c r="E23" i="6"/>
  <c r="E20" i="6"/>
  <c r="E25" i="6"/>
  <c r="E28" i="6"/>
  <c r="E24" i="6"/>
  <c r="E26" i="6"/>
  <c r="E27" i="6"/>
  <c r="E31" i="6"/>
  <c r="E33" i="6"/>
  <c r="E30" i="6"/>
  <c r="E32" i="6"/>
  <c r="E29" i="6"/>
  <c r="E35" i="6"/>
  <c r="E34" i="6"/>
  <c r="E36" i="6"/>
  <c r="E2" i="6"/>
  <c r="G2" i="5"/>
  <c r="G5" i="5"/>
  <c r="G3" i="5"/>
  <c r="G8" i="5"/>
  <c r="G13" i="5"/>
  <c r="G7" i="5"/>
  <c r="G6" i="5"/>
  <c r="G10" i="5"/>
  <c r="G11" i="5"/>
  <c r="G19" i="5"/>
  <c r="G14" i="5"/>
  <c r="G26" i="5"/>
  <c r="G12" i="5"/>
  <c r="G9" i="5"/>
  <c r="G15" i="5"/>
  <c r="G23" i="5"/>
  <c r="G21" i="5"/>
  <c r="G25" i="5"/>
  <c r="G17" i="5"/>
  <c r="G24" i="5"/>
  <c r="G18" i="5"/>
  <c r="G27" i="5"/>
  <c r="G16" i="5"/>
  <c r="G22" i="5"/>
  <c r="G20" i="5"/>
  <c r="G28" i="5"/>
  <c r="G29" i="5"/>
  <c r="G30" i="5"/>
  <c r="G31" i="5"/>
  <c r="G35" i="5"/>
  <c r="G32" i="5"/>
  <c r="G33" i="5"/>
  <c r="G34" i="5"/>
  <c r="G36" i="5"/>
  <c r="G4" i="5"/>
  <c r="E2" i="5"/>
  <c r="E5" i="5"/>
  <c r="E3" i="5"/>
  <c r="E8" i="5"/>
  <c r="E13" i="5"/>
  <c r="E7" i="5"/>
  <c r="E6" i="5"/>
  <c r="E10" i="5"/>
  <c r="E11" i="5"/>
  <c r="E19" i="5"/>
  <c r="E14" i="5"/>
  <c r="E26" i="5"/>
  <c r="E12" i="5"/>
  <c r="E9" i="5"/>
  <c r="E15" i="5"/>
  <c r="E23" i="5"/>
  <c r="E21" i="5"/>
  <c r="E25" i="5"/>
  <c r="E17" i="5"/>
  <c r="E24" i="5"/>
  <c r="E18" i="5"/>
  <c r="E27" i="5"/>
  <c r="E16" i="5"/>
  <c r="E22" i="5"/>
  <c r="E20" i="5"/>
  <c r="E28" i="5"/>
  <c r="E29" i="5"/>
  <c r="E30" i="5"/>
  <c r="E31" i="5"/>
  <c r="E35" i="5"/>
  <c r="E32" i="5"/>
  <c r="E33" i="5"/>
  <c r="E34" i="5"/>
  <c r="E36" i="5"/>
  <c r="E4" i="5"/>
  <c r="E6" i="4"/>
  <c r="E10" i="4"/>
  <c r="E4" i="4"/>
  <c r="E3" i="4"/>
  <c r="E11" i="4"/>
  <c r="E9" i="4"/>
  <c r="E16" i="4"/>
  <c r="E5" i="4"/>
  <c r="E8" i="4"/>
  <c r="E7" i="4"/>
  <c r="E12" i="4"/>
  <c r="E18" i="4"/>
  <c r="E14" i="4"/>
  <c r="E15" i="4"/>
  <c r="E20" i="4"/>
  <c r="E17" i="4"/>
  <c r="E26" i="4"/>
  <c r="E24" i="4"/>
  <c r="E22" i="4"/>
  <c r="E30" i="4"/>
  <c r="E25" i="4"/>
  <c r="E21" i="4"/>
  <c r="E32" i="4"/>
  <c r="E19" i="4"/>
  <c r="E13" i="4"/>
  <c r="E27" i="4"/>
  <c r="E23" i="4"/>
  <c r="E28" i="4"/>
  <c r="E29" i="4"/>
  <c r="E31" i="4"/>
  <c r="E33" i="4"/>
  <c r="E34" i="4"/>
  <c r="E35" i="4"/>
  <c r="E36" i="4"/>
  <c r="E2" i="4"/>
  <c r="G6" i="4"/>
  <c r="G10" i="4"/>
  <c r="G4" i="4"/>
  <c r="G3" i="4"/>
  <c r="G11" i="4"/>
  <c r="G9" i="4"/>
  <c r="G16" i="4"/>
  <c r="G5" i="4"/>
  <c r="G8" i="4"/>
  <c r="G7" i="4"/>
  <c r="G12" i="4"/>
  <c r="G18" i="4"/>
  <c r="G14" i="4"/>
  <c r="G15" i="4"/>
  <c r="G20" i="4"/>
  <c r="G17" i="4"/>
  <c r="G26" i="4"/>
  <c r="G24" i="4"/>
  <c r="G22" i="4"/>
  <c r="H22" i="4"/>
  <c r="G30" i="4"/>
  <c r="G25" i="4"/>
  <c r="G21" i="4"/>
  <c r="G32" i="4"/>
  <c r="G19" i="4"/>
  <c r="G13" i="4"/>
  <c r="G27" i="4"/>
  <c r="G23" i="4"/>
  <c r="G28" i="4"/>
  <c r="G29" i="4"/>
  <c r="G31" i="4"/>
  <c r="G33" i="4"/>
  <c r="G34" i="4"/>
  <c r="G35" i="4"/>
  <c r="G36" i="4"/>
  <c r="G2" i="4"/>
  <c r="G40" i="3"/>
  <c r="G40" i="2"/>
  <c r="G35" i="1"/>
  <c r="G38" i="6"/>
  <c r="G38" i="4"/>
  <c r="G38" i="5"/>
  <c r="G6" i="1"/>
  <c r="G5" i="1"/>
  <c r="G3" i="1"/>
  <c r="G4" i="1"/>
  <c r="G7" i="1"/>
  <c r="G8" i="1"/>
  <c r="G12" i="1"/>
  <c r="G10" i="1"/>
  <c r="G11" i="1"/>
  <c r="G9" i="1"/>
  <c r="G16" i="1"/>
  <c r="G20" i="1"/>
  <c r="G19" i="1"/>
  <c r="G13" i="1"/>
  <c r="G17" i="1"/>
  <c r="G15" i="1"/>
  <c r="G22" i="1"/>
  <c r="G14" i="1"/>
  <c r="G18" i="1"/>
  <c r="G21" i="1"/>
  <c r="G23" i="1"/>
  <c r="G27" i="1"/>
  <c r="G25" i="1"/>
  <c r="G26" i="1"/>
  <c r="G24" i="1"/>
  <c r="G29" i="1"/>
  <c r="G30" i="1"/>
  <c r="G28" i="1"/>
  <c r="G32" i="1"/>
  <c r="G31" i="1"/>
  <c r="G33" i="1"/>
  <c r="H18" i="2"/>
  <c r="H20" i="4"/>
  <c r="H32" i="3"/>
  <c r="H34" i="4"/>
  <c r="H2" i="1"/>
  <c r="H16" i="3"/>
  <c r="H8" i="3"/>
  <c r="H25" i="3"/>
  <c r="H19" i="3"/>
  <c r="H9" i="3"/>
  <c r="H35" i="3"/>
  <c r="H23" i="3"/>
  <c r="H12" i="3"/>
  <c r="H7" i="3"/>
  <c r="H15" i="3"/>
  <c r="H34" i="3"/>
  <c r="H18" i="1"/>
  <c r="H16" i="1"/>
  <c r="H29" i="1"/>
  <c r="H3" i="1"/>
  <c r="H36" i="6"/>
  <c r="H20" i="6"/>
  <c r="H11" i="6"/>
  <c r="H31" i="6"/>
  <c r="H18" i="6"/>
  <c r="H4" i="6"/>
  <c r="H2" i="6"/>
  <c r="H33" i="6"/>
  <c r="H25" i="6"/>
  <c r="H17" i="6"/>
  <c r="H14" i="6"/>
  <c r="H15" i="6"/>
  <c r="H21" i="6"/>
  <c r="H24" i="6"/>
  <c r="H26" i="6"/>
  <c r="H7" i="6"/>
  <c r="H32" i="6"/>
  <c r="H6" i="6"/>
  <c r="H28" i="6"/>
  <c r="H10" i="6"/>
  <c r="H27" i="6"/>
  <c r="H22" i="6"/>
  <c r="H19" i="6"/>
  <c r="H3" i="6"/>
  <c r="H29" i="6"/>
  <c r="H30" i="6"/>
  <c r="H23" i="6"/>
  <c r="H8" i="6"/>
  <c r="H13" i="6"/>
  <c r="H12" i="6"/>
  <c r="H16" i="6"/>
  <c r="H9" i="6"/>
  <c r="H5" i="6"/>
  <c r="H34" i="6"/>
  <c r="H35" i="6"/>
  <c r="H3" i="3"/>
  <c r="H36" i="3"/>
  <c r="H18" i="3"/>
  <c r="H17" i="3"/>
  <c r="H10" i="3"/>
  <c r="H24" i="3"/>
  <c r="H28" i="3"/>
  <c r="H5" i="3"/>
  <c r="H2" i="3"/>
  <c r="H30" i="3"/>
  <c r="H29" i="3"/>
  <c r="H21" i="3"/>
  <c r="H14" i="3"/>
  <c r="H4" i="3"/>
  <c r="H38" i="3"/>
  <c r="H37" i="3"/>
  <c r="H27" i="3"/>
  <c r="H22" i="3"/>
  <c r="H31" i="3"/>
  <c r="H11" i="3"/>
  <c r="H13" i="3"/>
  <c r="H6" i="3"/>
  <c r="H20" i="3"/>
  <c r="H33" i="3"/>
  <c r="H26" i="3"/>
  <c r="H10" i="1"/>
  <c r="H11" i="2"/>
  <c r="H17" i="2"/>
  <c r="H29" i="2"/>
  <c r="H3" i="2"/>
  <c r="H22" i="1"/>
  <c r="H31" i="1"/>
  <c r="H25" i="1"/>
  <c r="H17" i="1"/>
  <c r="H12" i="1"/>
  <c r="H20" i="1"/>
  <c r="H32" i="1"/>
  <c r="H27" i="1"/>
  <c r="H8" i="1"/>
  <c r="H15" i="1"/>
  <c r="H19" i="1"/>
  <c r="H13" i="1"/>
  <c r="H26" i="1"/>
  <c r="H28" i="1"/>
  <c r="H23" i="1"/>
  <c r="H7" i="1"/>
  <c r="H30" i="1"/>
  <c r="H21" i="1"/>
  <c r="H4" i="1"/>
  <c r="H9" i="1"/>
  <c r="H33" i="1"/>
  <c r="H24" i="1"/>
  <c r="H14" i="1"/>
  <c r="H5" i="1"/>
  <c r="H11" i="1"/>
  <c r="H6" i="1"/>
  <c r="H2" i="2"/>
  <c r="H31" i="2"/>
  <c r="H22" i="2"/>
  <c r="H14" i="2"/>
  <c r="H10" i="2"/>
  <c r="H32" i="2"/>
  <c r="H38" i="2"/>
  <c r="H37" i="2"/>
  <c r="H30" i="2"/>
  <c r="H26" i="2"/>
  <c r="H19" i="2"/>
  <c r="H7" i="2"/>
  <c r="H23" i="2"/>
  <c r="H25" i="2"/>
  <c r="H21" i="2"/>
  <c r="H5" i="2"/>
  <c r="H9" i="2"/>
  <c r="H36" i="2"/>
  <c r="H15" i="2"/>
  <c r="H33" i="2"/>
  <c r="H24" i="2"/>
  <c r="H35" i="2"/>
  <c r="H34" i="2"/>
  <c r="H27" i="2"/>
  <c r="H12" i="2"/>
  <c r="H6" i="2"/>
  <c r="H28" i="2"/>
  <c r="H4" i="2"/>
  <c r="H20" i="2"/>
  <c r="H16" i="2"/>
  <c r="H8" i="2"/>
  <c r="H13" i="2"/>
  <c r="H13" i="5"/>
  <c r="H28" i="5"/>
  <c r="H26" i="5"/>
  <c r="H27" i="5"/>
  <c r="H15" i="5"/>
  <c r="H10" i="5"/>
  <c r="H10" i="4"/>
  <c r="H6" i="4"/>
  <c r="H33" i="4"/>
  <c r="H27" i="4"/>
  <c r="H7" i="4"/>
  <c r="H31" i="4"/>
  <c r="H13" i="4"/>
  <c r="H26" i="4"/>
  <c r="H8" i="4"/>
  <c r="H24" i="4"/>
  <c r="H2" i="4"/>
  <c r="H29" i="4"/>
  <c r="H19" i="4"/>
  <c r="H17" i="4"/>
  <c r="H5" i="4"/>
  <c r="H36" i="4"/>
  <c r="H32" i="4"/>
  <c r="H16" i="4"/>
  <c r="H21" i="4"/>
  <c r="H9" i="4"/>
  <c r="H28" i="4"/>
  <c r="H25" i="4"/>
  <c r="H11" i="4"/>
  <c r="H30" i="4"/>
  <c r="H18" i="4"/>
  <c r="H3" i="4"/>
  <c r="H15" i="4"/>
  <c r="H35" i="4"/>
  <c r="H14" i="4"/>
  <c r="H23" i="4"/>
  <c r="H12" i="4"/>
  <c r="H4" i="4"/>
  <c r="H36" i="5"/>
  <c r="H32" i="5"/>
  <c r="H22" i="5"/>
  <c r="H21" i="5"/>
  <c r="H11" i="5"/>
  <c r="H5" i="5"/>
  <c r="H30" i="5"/>
  <c r="H9" i="5"/>
  <c r="H6" i="5"/>
  <c r="H24" i="5"/>
  <c r="H34" i="5"/>
  <c r="H20" i="5"/>
  <c r="H17" i="5"/>
  <c r="H14" i="5"/>
  <c r="H8" i="5"/>
  <c r="H4" i="5"/>
  <c r="H25" i="5"/>
  <c r="H19" i="5"/>
  <c r="H3" i="5"/>
  <c r="H23" i="5"/>
  <c r="H16" i="5"/>
  <c r="H2" i="5"/>
  <c r="H35" i="5"/>
  <c r="H29" i="5"/>
  <c r="H18" i="5"/>
  <c r="H12" i="5"/>
  <c r="H7" i="5"/>
  <c r="H33" i="5"/>
  <c r="H31" i="5"/>
</calcChain>
</file>

<file path=xl/sharedStrings.xml><?xml version="1.0" encoding="utf-8"?>
<sst xmlns="http://schemas.openxmlformats.org/spreadsheetml/2006/main" count="526" uniqueCount="250">
  <si>
    <t>FSF</t>
  </si>
  <si>
    <t>Name</t>
    <phoneticPr fontId="4" type="noConversion"/>
  </si>
  <si>
    <t>School</t>
    <phoneticPr fontId="4" type="noConversion"/>
  </si>
  <si>
    <t>WE</t>
  </si>
  <si>
    <t>WS</t>
  </si>
  <si>
    <t>WF</t>
  </si>
  <si>
    <t>MF</t>
  </si>
  <si>
    <t>MS</t>
  </si>
  <si>
    <t>ME</t>
  </si>
  <si>
    <t>Place</t>
  </si>
  <si>
    <t>Total</t>
  </si>
  <si>
    <t>MAS</t>
  </si>
  <si>
    <t>MW</t>
  </si>
  <si>
    <t>NE</t>
  </si>
  <si>
    <t>W</t>
  </si>
  <si>
    <t>RFSF</t>
  </si>
  <si>
    <t>PF</t>
  </si>
  <si>
    <t>Entry Sizes of Regionals</t>
  </si>
  <si>
    <t>Shepard, Conor</t>
  </si>
  <si>
    <t>Nollner, Dylan</t>
  </si>
  <si>
    <t>Hudson, Jack</t>
  </si>
  <si>
    <t>House, Alex</t>
  </si>
  <si>
    <t>Mahmoud, Yasser</t>
  </si>
  <si>
    <t>Tang, Oskar</t>
  </si>
  <si>
    <t>Santoro, Alessio</t>
  </si>
  <si>
    <t>Miller, Jeffrey</t>
  </si>
  <si>
    <t>Williams, Parker</t>
  </si>
  <si>
    <t>Koester, Logan</t>
  </si>
  <si>
    <t>Gardner, Eric</t>
  </si>
  <si>
    <t>Haverford College</t>
  </si>
  <si>
    <t>Haberle, Hayden</t>
  </si>
  <si>
    <t>Hrapsky, Ryan</t>
  </si>
  <si>
    <t>Giles, Daniel</t>
  </si>
  <si>
    <t>Chen, Edward</t>
  </si>
  <si>
    <t>Visser, Kirk</t>
  </si>
  <si>
    <t>Rienzi, Stephen</t>
  </si>
  <si>
    <t>Politi, Luke</t>
  </si>
  <si>
    <t>Allison, Collins</t>
  </si>
  <si>
    <t>O'Donnell, Jamie</t>
  </si>
  <si>
    <t>Zimmermann, Mark</t>
  </si>
  <si>
    <t>Robitzski, Daniel</t>
  </si>
  <si>
    <t>Lafayette College</t>
  </si>
  <si>
    <t>Bassinder, Jake</t>
  </si>
  <si>
    <t>Wiener, Jacob</t>
  </si>
  <si>
    <t>Constantin, Ian</t>
  </si>
  <si>
    <t>Etzel, Dylan</t>
  </si>
  <si>
    <t>Jennings, David</t>
  </si>
  <si>
    <t>McAuliffe, Sean</t>
  </si>
  <si>
    <t>Stoerker, Conrad</t>
  </si>
  <si>
    <t>Willette, David</t>
  </si>
  <si>
    <t>Bravo, Nabuo</t>
  </si>
  <si>
    <t>Dudey, Michael</t>
  </si>
  <si>
    <t>Goldstein, Jeremy</t>
  </si>
  <si>
    <t>Gomez Tanamachi, David</t>
  </si>
  <si>
    <t>Chen, Rodney</t>
  </si>
  <si>
    <t>Lam, Joseph</t>
  </si>
  <si>
    <t>Sullivan, Christopher</t>
  </si>
  <si>
    <t>Findley, Max</t>
  </si>
  <si>
    <t>Shayesteh, Rod</t>
  </si>
  <si>
    <t>Kong, David</t>
  </si>
  <si>
    <t>Rojas, Jorge</t>
  </si>
  <si>
    <t>Desai, Deven</t>
  </si>
  <si>
    <t>Worthington, Anthony</t>
  </si>
  <si>
    <t>Balbus, Glenn</t>
  </si>
  <si>
    <t>Chen, Jeffrey</t>
  </si>
  <si>
    <t>Wang, Lawrence</t>
  </si>
  <si>
    <t>Philpot, Evan</t>
  </si>
  <si>
    <t>Stafford, Evan</t>
  </si>
  <si>
    <t>Petrie, Jay</t>
  </si>
  <si>
    <t>Szilagyi, AJ</t>
  </si>
  <si>
    <t>Kanar, Ian</t>
  </si>
  <si>
    <t>Tracey, Daniel</t>
  </si>
  <si>
    <t>Mui, Jonathan</t>
  </si>
  <si>
    <t>Gamble, Aldis</t>
  </si>
  <si>
    <t>Manna, Phillip</t>
  </si>
  <si>
    <t>Pershad, Ian</t>
  </si>
  <si>
    <t>Miller, Maxwell</t>
  </si>
  <si>
    <t>Smith, Brandon</t>
  </si>
  <si>
    <t>Gaziano, Timothy</t>
  </si>
  <si>
    <t>Streets, Kaito</t>
  </si>
  <si>
    <t>Pak, Peter</t>
  </si>
  <si>
    <t>Bak, Adrian</t>
  </si>
  <si>
    <t>Austin, Sam</t>
  </si>
  <si>
    <t>Schneller, Alex</t>
  </si>
  <si>
    <t>Lewicki, Adam</t>
  </si>
  <si>
    <t>Monti, Chris</t>
  </si>
  <si>
    <t>Dershwitz, Philip</t>
  </si>
  <si>
    <t>Copti, Charles</t>
  </si>
  <si>
    <t>Stone, Robert</t>
  </si>
  <si>
    <t>Wiest, Michael</t>
  </si>
  <si>
    <t>Wiecha, Nate</t>
  </si>
  <si>
    <t>Carothers, Nicholas</t>
  </si>
  <si>
    <t>Erb, Mason</t>
  </si>
  <si>
    <t>Chung, Eugene</t>
  </si>
  <si>
    <t>Long, Gordon</t>
  </si>
  <si>
    <t>Menon, Aravind</t>
  </si>
  <si>
    <t>Szczesniak, Michael</t>
  </si>
  <si>
    <t>Rose, Patrick</t>
  </si>
  <si>
    <t>Ransinangue, Bryan</t>
  </si>
  <si>
    <t>Vitale, Paul</t>
  </si>
  <si>
    <t>Aldover, Christian</t>
  </si>
  <si>
    <t>Cleary, Daniel</t>
  </si>
  <si>
    <t>Luby, Eric</t>
  </si>
  <si>
    <t>Egizi, Marco</t>
  </si>
  <si>
    <t>Burns, Jake</t>
  </si>
  <si>
    <t>Falvo, Joseph</t>
  </si>
  <si>
    <t>Nadel, Josh</t>
  </si>
  <si>
    <t>Li, Ching</t>
  </si>
  <si>
    <t>Scanlan, Susannah</t>
  </si>
  <si>
    <t>Montrose, Chantal</t>
  </si>
  <si>
    <t>Gottesman-Radanovich, Jessie</t>
  </si>
  <si>
    <t>Holmes, Katherine</t>
  </si>
  <si>
    <t>Edwards, Aleina</t>
  </si>
  <si>
    <t>Clark, Rachael</t>
  </si>
  <si>
    <t>O'Neil-Lyublinsky, Jessica</t>
  </si>
  <si>
    <t>Trumble, Maria Alejandra</t>
  </si>
  <si>
    <t>Abend, Audrey</t>
  </si>
  <si>
    <t>Hall, Jessica</t>
  </si>
  <si>
    <t>Albert, Kacie</t>
  </si>
  <si>
    <t>Keft, Alexandra</t>
  </si>
  <si>
    <t>Couch, Katherine</t>
  </si>
  <si>
    <t>Hamill, Kelley</t>
  </si>
  <si>
    <t>Sofia, Sarah</t>
  </si>
  <si>
    <t>Petersen, Juliana</t>
  </si>
  <si>
    <t>Jones, Sara</t>
  </si>
  <si>
    <t>Aronov, Julia</t>
  </si>
  <si>
    <t>Efthimion, Christina</t>
  </si>
  <si>
    <t>Auer, Alexis</t>
  </si>
  <si>
    <t>Nieradka, Briana</t>
  </si>
  <si>
    <t>Puzzo, Gianna</t>
  </si>
  <si>
    <t>Batzli, Sienna</t>
  </si>
  <si>
    <t>Flinn, Sarah</t>
  </si>
  <si>
    <t>Inalman, Yeliz</t>
  </si>
  <si>
    <t>Quakenbush, Deanna</t>
  </si>
  <si>
    <t>Richmond, Rebecca</t>
  </si>
  <si>
    <t>Smith, Nancy</t>
  </si>
  <si>
    <t>Singh, Ambika</t>
  </si>
  <si>
    <t>Luminet, Clarisse</t>
  </si>
  <si>
    <t>Gao, Sharon</t>
  </si>
  <si>
    <t>Levin, Eve</t>
  </si>
  <si>
    <t>Wang, Luona</t>
  </si>
  <si>
    <t>Antokhina, Alina</t>
  </si>
  <si>
    <t>Largaespada, Fatima</t>
  </si>
  <si>
    <t>Parmacek, Sarah</t>
  </si>
  <si>
    <t>Seidl, Cassidy</t>
  </si>
  <si>
    <t>Georges, Epiphany</t>
  </si>
  <si>
    <t>Litzinger, Miranda</t>
  </si>
  <si>
    <t>Gladnick, Kane</t>
  </si>
  <si>
    <t>Dastoli, Gabreille</t>
  </si>
  <si>
    <t>Tsue, Ashley</t>
  </si>
  <si>
    <t>Zhao, Yuwen Wendy</t>
  </si>
  <si>
    <t>Ortega-Furgeson, Desree</t>
  </si>
  <si>
    <t>Chin, Rachel</t>
  </si>
  <si>
    <t>Antipas, Demi</t>
  </si>
  <si>
    <t>Lalezarian, Amanda</t>
  </si>
  <si>
    <t>Elbert, Katie</t>
  </si>
  <si>
    <t>Braun, Anna</t>
  </si>
  <si>
    <t>Heath, Jackie</t>
  </si>
  <si>
    <t>Viqueira, Rachel</t>
  </si>
  <si>
    <t>Chen, Caroleen</t>
  </si>
  <si>
    <t>Braun, Leila</t>
  </si>
  <si>
    <t>Oeler, Kelsey</t>
  </si>
  <si>
    <t>Harrison, Taia</t>
  </si>
  <si>
    <t>Knobel, Alexandra</t>
  </si>
  <si>
    <t>Regenbogen, Ilana</t>
  </si>
  <si>
    <t>Sheng, Julia</t>
  </si>
  <si>
    <t>Evans, Amethyst</t>
  </si>
  <si>
    <t>Poling, Jessica</t>
  </si>
  <si>
    <t>Stone, Gracie</t>
  </si>
  <si>
    <t>Glon, Nicole</t>
  </si>
  <si>
    <t>Wheeler, Diamond</t>
  </si>
  <si>
    <t>Kakhiani, Teodora</t>
  </si>
  <si>
    <t>Major, Desirae</t>
  </si>
  <si>
    <t>Joshi, Shyria</t>
  </si>
  <si>
    <t>Litynski, Gillian</t>
  </si>
  <si>
    <t>Rapp, Elizabeth</t>
  </si>
  <si>
    <t>Kastor, Tiki</t>
  </si>
  <si>
    <t>Ford, Tasia</t>
  </si>
  <si>
    <t>Rangel- Friedman, Lauren</t>
  </si>
  <si>
    <t>Khan, Petra</t>
  </si>
  <si>
    <t>Malone, Caitlin</t>
  </si>
  <si>
    <t>Nelson, Heather</t>
  </si>
  <si>
    <t>Chan, Tiffany</t>
  </si>
  <si>
    <t>Youngblood, Arden</t>
  </si>
  <si>
    <t>Hanvy, Sarah</t>
  </si>
  <si>
    <t>Heldenmuth, Hanna</t>
  </si>
  <si>
    <t>Contess, Susan</t>
  </si>
  <si>
    <t>Kalina, Rachel</t>
  </si>
  <si>
    <t>Horn, Shannon</t>
  </si>
  <si>
    <t>So, Isabella</t>
  </si>
  <si>
    <t>Heaney, Kathryn</t>
  </si>
  <si>
    <t>Thornton, Maura</t>
  </si>
  <si>
    <t>To, Xinyi</t>
  </si>
  <si>
    <t>Silvestri, Sarah</t>
  </si>
  <si>
    <t>Hayden, Leah</t>
  </si>
  <si>
    <t>Luneke, Clara</t>
  </si>
  <si>
    <t>Hawthorne, Elisabeth</t>
  </si>
  <si>
    <t>Schoder, Diana</t>
  </si>
  <si>
    <t>Ligo, Jennifer</t>
  </si>
  <si>
    <t>Kim, Nancy</t>
  </si>
  <si>
    <t>Ashman, Anna-Lisa</t>
  </si>
  <si>
    <t>Carey, Maureen</t>
  </si>
  <si>
    <t>SIT</t>
  </si>
  <si>
    <t>Penn State U</t>
  </si>
  <si>
    <t>Duke U</t>
  </si>
  <si>
    <t>Princeton U</t>
  </si>
  <si>
    <t>Johns Hopkins U</t>
  </si>
  <si>
    <t>Drew U</t>
  </si>
  <si>
    <t>Temple U</t>
  </si>
  <si>
    <t>Fairleigh Dickinson U</t>
  </si>
  <si>
    <t>NJIT</t>
  </si>
  <si>
    <t>Ibrahim, Ayyub</t>
  </si>
  <si>
    <t>Shipp, Royce</t>
  </si>
  <si>
    <t>Fishler, Clifford</t>
  </si>
  <si>
    <t>Gannon-O'Gara, Rene</t>
  </si>
  <si>
    <t>UPenn</t>
  </si>
  <si>
    <t>UNC</t>
  </si>
  <si>
    <t>Raharjo, Sinatrio</t>
  </si>
  <si>
    <t>Schlosberg, Ira</t>
  </si>
  <si>
    <t>Chang, Jason</t>
  </si>
  <si>
    <t>Elkassas, Adam</t>
  </si>
  <si>
    <t>Slonim, Michael</t>
  </si>
  <si>
    <t>Lee, Julia</t>
  </si>
  <si>
    <t>Mukherjee, Anisha</t>
  </si>
  <si>
    <t>Lee, Samantha</t>
  </si>
  <si>
    <t>Collins, Sarah</t>
  </si>
  <si>
    <t>Barna, Isabella</t>
  </si>
  <si>
    <t>Somogyi, Rita</t>
  </si>
  <si>
    <t>Abdelaziz, Nadine</t>
  </si>
  <si>
    <t>Baye-Cigna, Kodia</t>
  </si>
  <si>
    <t>Hubbard, Anjelica</t>
  </si>
  <si>
    <t>Gordon, Shaul</t>
  </si>
  <si>
    <t>Yang, Steven</t>
  </si>
  <si>
    <t>Mills, Michael</t>
  </si>
  <si>
    <t>Turner, Sean</t>
  </si>
  <si>
    <t>Sedowski, Alex</t>
  </si>
  <si>
    <t>Q1</t>
  </si>
  <si>
    <t>Q2</t>
  </si>
  <si>
    <t>Q3</t>
  </si>
  <si>
    <t>Q4</t>
  </si>
  <si>
    <t>Q5</t>
  </si>
  <si>
    <t>Q6</t>
  </si>
  <si>
    <t>Q7</t>
  </si>
  <si>
    <t>3rd PSU</t>
  </si>
  <si>
    <t>3rd Princeton</t>
  </si>
  <si>
    <t>3rd Penn</t>
  </si>
  <si>
    <t>AL</t>
  </si>
  <si>
    <t>4th PSU</t>
  </si>
  <si>
    <t>Q8</t>
  </si>
  <si>
    <t>3rd UPenn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</si>
</sst>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0_);\(0.000\)"/>
    <numFmt numFmtId="165" formatCode="0_);\(0\)"/>
    <numFmt numFmtId="166" formatCode="0.0000_);\(0.0000\)"/>
    <numFmt numFmtId="167" formatCode="0.0000_);[Red]\(0.0000\)"/>
  </numFmts>
  <fonts count="28" x14ac:knownFonts="1">
    <font>
      <sz val="10"/>
      <name val="Verdana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Verdana"/>
      <family val="2"/>
    </font>
    <font>
      <sz val="8"/>
      <name val="Verdana"/>
      <family val="2"/>
    </font>
    <font>
      <b/>
      <u/>
      <sz val="10"/>
      <name val="Verdana"/>
      <family val="2"/>
    </font>
    <font>
      <sz val="10"/>
      <color indexed="8"/>
      <name val="Verdana"/>
      <family val="2"/>
    </font>
    <font>
      <b/>
      <u/>
      <sz val="10"/>
      <name val="Verdana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Verdana"/>
      <family val="2"/>
    </font>
    <font>
      <b/>
      <sz val="14"/>
      <name val="Verdana"/>
      <family val="2"/>
    </font>
    <font>
      <b/>
      <sz val="10"/>
      <name val="Verdana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2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8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10" fillId="26" borderId="0" applyNumberFormat="0" applyBorder="0" applyAlignment="0" applyProtection="0"/>
    <xf numFmtId="0" fontId="11" fillId="27" borderId="2" applyNumberFormat="0" applyAlignment="0" applyProtection="0"/>
    <xf numFmtId="0" fontId="12" fillId="28" borderId="3" applyNumberFormat="0" applyAlignment="0" applyProtection="0"/>
    <xf numFmtId="0" fontId="13" fillId="0" borderId="0" applyNumberFormat="0" applyFill="0" applyBorder="0" applyAlignment="0" applyProtection="0"/>
    <xf numFmtId="0" fontId="14" fillId="29" borderId="0" applyNumberFormat="0" applyBorder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7" fillId="0" borderId="6" applyNumberFormat="0" applyFill="0" applyAlignment="0" applyProtection="0"/>
    <xf numFmtId="0" fontId="17" fillId="0" borderId="0" applyNumberFormat="0" applyFill="0" applyBorder="0" applyAlignment="0" applyProtection="0"/>
    <xf numFmtId="0" fontId="18" fillId="30" borderId="2" applyNumberFormat="0" applyAlignment="0" applyProtection="0"/>
    <xf numFmtId="0" fontId="19" fillId="0" borderId="7" applyNumberFormat="0" applyFill="0" applyAlignment="0" applyProtection="0"/>
    <xf numFmtId="0" fontId="20" fillId="31" borderId="0" applyNumberFormat="0" applyBorder="0" applyAlignment="0" applyProtection="0"/>
    <xf numFmtId="0" fontId="8" fillId="0" borderId="0"/>
    <xf numFmtId="0" fontId="8" fillId="32" borderId="8" applyNumberFormat="0" applyFont="0" applyAlignment="0" applyProtection="0"/>
    <xf numFmtId="0" fontId="21" fillId="27" borderId="9" applyNumberFormat="0" applyAlignment="0" applyProtection="0"/>
    <xf numFmtId="0" fontId="22" fillId="0" borderId="0" applyNumberFormat="0" applyFill="0" applyBorder="0" applyAlignment="0" applyProtection="0"/>
    <xf numFmtId="0" fontId="23" fillId="0" borderId="10" applyNumberFormat="0" applyFill="0" applyAlignment="0" applyProtection="0"/>
    <xf numFmtId="0" fontId="24" fillId="0" borderId="0" applyNumberFormat="0" applyFill="0" applyBorder="0" applyAlignment="0" applyProtection="0"/>
    <xf numFmtId="0" fontId="2" fillId="0" borderId="0"/>
    <xf numFmtId="0" fontId="2" fillId="32" borderId="8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1" fillId="0" borderId="0"/>
  </cellStyleXfs>
  <cellXfs count="39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/>
    <xf numFmtId="165" fontId="0" fillId="0" borderId="1" xfId="0" applyNumberFormat="1" applyBorder="1"/>
    <xf numFmtId="0" fontId="3" fillId="0" borderId="1" xfId="0" applyFont="1" applyBorder="1"/>
    <xf numFmtId="0" fontId="0" fillId="0" borderId="11" xfId="0" applyBorder="1" applyAlignment="1">
      <alignment horizontal="center" vertical="center"/>
    </xf>
    <xf numFmtId="0" fontId="0" fillId="0" borderId="0" xfId="0" applyBorder="1"/>
    <xf numFmtId="0" fontId="3" fillId="0" borderId="0" xfId="0" applyFont="1" applyBorder="1"/>
    <xf numFmtId="166" fontId="0" fillId="0" borderId="0" xfId="0" applyNumberFormat="1" applyBorder="1"/>
    <xf numFmtId="166" fontId="0" fillId="0" borderId="1" xfId="0" applyNumberFormat="1" applyBorder="1"/>
    <xf numFmtId="165" fontId="0" fillId="0" borderId="0" xfId="0" applyNumberFormat="1" applyBorder="1"/>
    <xf numFmtId="0" fontId="5" fillId="0" borderId="0" xfId="0" applyFont="1" applyBorder="1"/>
    <xf numFmtId="166" fontId="5" fillId="0" borderId="0" xfId="0" applyNumberFormat="1" applyFont="1" applyBorder="1" applyAlignment="1">
      <alignment horizontal="right"/>
    </xf>
    <xf numFmtId="166" fontId="7" fillId="0" borderId="0" xfId="0" applyNumberFormat="1" applyFont="1" applyBorder="1" applyAlignment="1">
      <alignment horizontal="right"/>
    </xf>
    <xf numFmtId="0" fontId="7" fillId="0" borderId="0" xfId="0" applyFont="1" applyBorder="1" applyAlignment="1">
      <alignment horizontal="right"/>
    </xf>
    <xf numFmtId="164" fontId="7" fillId="0" borderId="0" xfId="0" applyNumberFormat="1" applyFont="1" applyBorder="1" applyAlignment="1">
      <alignment horizontal="right"/>
    </xf>
    <xf numFmtId="166" fontId="3" fillId="0" borderId="0" xfId="0" applyNumberFormat="1" applyFont="1" applyBorder="1"/>
    <xf numFmtId="165" fontId="3" fillId="0" borderId="0" xfId="0" applyNumberFormat="1" applyFont="1" applyBorder="1"/>
    <xf numFmtId="0" fontId="5" fillId="0" borderId="0" xfId="0" applyFont="1" applyBorder="1" applyAlignment="1">
      <alignment horizontal="right"/>
    </xf>
    <xf numFmtId="164" fontId="5" fillId="0" borderId="0" xfId="0" applyNumberFormat="1" applyFont="1" applyBorder="1" applyAlignment="1">
      <alignment horizontal="right"/>
    </xf>
    <xf numFmtId="0" fontId="25" fillId="0" borderId="0" xfId="0" applyFont="1" applyBorder="1" applyAlignment="1">
      <alignment vertical="center" wrapText="1"/>
    </xf>
    <xf numFmtId="0" fontId="6" fillId="0" borderId="0" xfId="0" applyFont="1" applyBorder="1"/>
    <xf numFmtId="165" fontId="3" fillId="0" borderId="1" xfId="0" applyNumberFormat="1" applyFont="1" applyBorder="1"/>
    <xf numFmtId="0" fontId="25" fillId="0" borderId="1" xfId="0" applyFont="1" applyBorder="1" applyAlignment="1">
      <alignment vertical="center" wrapText="1"/>
    </xf>
    <xf numFmtId="166" fontId="3" fillId="0" borderId="1" xfId="0" applyNumberFormat="1" applyFont="1" applyBorder="1"/>
    <xf numFmtId="0" fontId="3" fillId="0" borderId="0" xfId="0" applyFont="1" applyFill="1" applyBorder="1"/>
    <xf numFmtId="167" fontId="5" fillId="0" borderId="0" xfId="0" applyNumberFormat="1" applyFont="1" applyBorder="1" applyAlignment="1">
      <alignment horizontal="right"/>
    </xf>
    <xf numFmtId="167" fontId="25" fillId="0" borderId="0" xfId="0" applyNumberFormat="1" applyFont="1" applyBorder="1" applyAlignment="1">
      <alignment vertical="center" wrapText="1"/>
    </xf>
    <xf numFmtId="167" fontId="3" fillId="0" borderId="0" xfId="0" applyNumberFormat="1" applyFont="1" applyBorder="1"/>
    <xf numFmtId="167" fontId="25" fillId="0" borderId="1" xfId="0" applyNumberFormat="1" applyFont="1" applyBorder="1" applyAlignment="1">
      <alignment vertical="center" wrapText="1"/>
    </xf>
    <xf numFmtId="167" fontId="3" fillId="0" borderId="1" xfId="0" applyNumberFormat="1" applyFont="1" applyBorder="1"/>
    <xf numFmtId="0" fontId="27" fillId="0" borderId="0" xfId="0" applyFont="1" applyAlignment="1">
      <alignment horizontal="center" vertical="center"/>
    </xf>
    <xf numFmtId="0" fontId="27" fillId="0" borderId="11" xfId="0" applyFont="1" applyBorder="1" applyAlignment="1">
      <alignment horizontal="center" vertical="center"/>
    </xf>
    <xf numFmtId="0" fontId="3" fillId="0" borderId="1" xfId="0" applyFont="1" applyFill="1" applyBorder="1"/>
    <xf numFmtId="0" fontId="0" fillId="0" borderId="0" xfId="0" applyFill="1" applyBorder="1"/>
    <xf numFmtId="166" fontId="0" fillId="0" borderId="0" xfId="0" applyNumberFormat="1"/>
    <xf numFmtId="0" fontId="0" fillId="0" borderId="1" xfId="0" applyFill="1" applyBorder="1"/>
    <xf numFmtId="0" fontId="0" fillId="0" borderId="0" xfId="0" applyFont="1" applyFill="1" applyBorder="1"/>
    <xf numFmtId="0" fontId="26" fillId="0" borderId="0" xfId="0" applyFont="1" applyAlignment="1">
      <alignment horizontal="center" vertical="center"/>
    </xf>
  </cellXfs>
  <cellStyles count="58">
    <cellStyle name="20% - Accent1" xfId="1" builtinId="30" customBuiltin="1"/>
    <cellStyle name="20% - Accent1 2" xfId="45"/>
    <cellStyle name="20% - Accent2" xfId="2" builtinId="34" customBuiltin="1"/>
    <cellStyle name="20% - Accent2 2" xfId="47"/>
    <cellStyle name="20% - Accent3" xfId="3" builtinId="38" customBuiltin="1"/>
    <cellStyle name="20% - Accent3 2" xfId="49"/>
    <cellStyle name="20% - Accent4" xfId="4" builtinId="42" customBuiltin="1"/>
    <cellStyle name="20% - Accent4 2" xfId="51"/>
    <cellStyle name="20% - Accent5" xfId="5" builtinId="46" customBuiltin="1"/>
    <cellStyle name="20% - Accent5 2" xfId="53"/>
    <cellStyle name="20% - Accent6" xfId="6" builtinId="50" customBuiltin="1"/>
    <cellStyle name="20% - Accent6 2" xfId="55"/>
    <cellStyle name="40% - Accent1" xfId="7" builtinId="31" customBuiltin="1"/>
    <cellStyle name="40% - Accent1 2" xfId="46"/>
    <cellStyle name="40% - Accent2" xfId="8" builtinId="35" customBuiltin="1"/>
    <cellStyle name="40% - Accent2 2" xfId="48"/>
    <cellStyle name="40% - Accent3" xfId="9" builtinId="39" customBuiltin="1"/>
    <cellStyle name="40% - Accent3 2" xfId="50"/>
    <cellStyle name="40% - Accent4" xfId="10" builtinId="43" customBuiltin="1"/>
    <cellStyle name="40% - Accent4 2" xfId="52"/>
    <cellStyle name="40% - Accent5" xfId="11" builtinId="47" customBuiltin="1"/>
    <cellStyle name="40% - Accent5 2" xfId="54"/>
    <cellStyle name="40% - Accent6" xfId="12" builtinId="51" customBuiltin="1"/>
    <cellStyle name="40% - Accent6 2" xfId="56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37"/>
    <cellStyle name="Normal 3" xfId="43"/>
    <cellStyle name="Normal 4" xfId="57"/>
    <cellStyle name="Note 2" xfId="38"/>
    <cellStyle name="Note 3" xfId="44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8"/>
  <sheetViews>
    <sheetView zoomScaleNormal="100" workbookViewId="0">
      <selection activeCell="I5" sqref="I5"/>
    </sheetView>
  </sheetViews>
  <sheetFormatPr defaultColWidth="11" defaultRowHeight="12.75" x14ac:dyDescent="0.2"/>
  <cols>
    <col min="1" max="1" width="3.625" style="17" bestFit="1" customWidth="1"/>
    <col min="2" max="2" width="18.75" style="7" bestFit="1" customWidth="1"/>
    <col min="3" max="3" width="15.5" style="7" bestFit="1" customWidth="1"/>
    <col min="4" max="4" width="9.125" style="28" bestFit="1" customWidth="1"/>
    <col min="5" max="5" width="8.25" style="28" bestFit="1" customWidth="1"/>
    <col min="6" max="6" width="6" style="7" customWidth="1"/>
    <col min="7" max="7" width="8.25" style="16" bestFit="1" customWidth="1"/>
    <col min="8" max="8" width="9.25" style="16" bestFit="1" customWidth="1"/>
    <col min="9" max="9" width="5.375" style="7" bestFit="1" customWidth="1"/>
    <col min="10" max="16384" width="11" style="7"/>
  </cols>
  <sheetData>
    <row r="1" spans="1:11" x14ac:dyDescent="0.2">
      <c r="B1" s="11" t="s">
        <v>1</v>
      </c>
      <c r="C1" s="11" t="s">
        <v>2</v>
      </c>
      <c r="D1" s="26" t="s">
        <v>0</v>
      </c>
      <c r="E1" s="26" t="s">
        <v>15</v>
      </c>
      <c r="F1" s="18" t="s">
        <v>9</v>
      </c>
      <c r="G1" s="12" t="s">
        <v>16</v>
      </c>
      <c r="H1" s="12" t="s">
        <v>10</v>
      </c>
      <c r="I1" s="19"/>
    </row>
    <row r="2" spans="1:11" x14ac:dyDescent="0.2">
      <c r="A2" s="17">
        <v>1</v>
      </c>
      <c r="B2" s="20" t="s">
        <v>18</v>
      </c>
      <c r="C2" s="20" t="s">
        <v>203</v>
      </c>
      <c r="D2" s="27">
        <v>109.3325</v>
      </c>
      <c r="E2" s="28">
        <f t="shared" ref="E2:E35" si="0">IF(ISNUMBER(D2),D2/MAX(D:D)*40,0)</f>
        <v>40</v>
      </c>
      <c r="F2" s="25">
        <v>4</v>
      </c>
      <c r="G2" s="16">
        <f t="shared" ref="G2:G35" si="1">IF(ISNUMBER(F2),60*((MAX(F:F)+1-F2)/MAX(F:F)),0)</f>
        <v>54.705882352941174</v>
      </c>
      <c r="H2" s="16">
        <f t="shared" ref="H2:H35" si="2">E2+G2</f>
        <v>94.705882352941174</v>
      </c>
      <c r="I2" s="7" t="s">
        <v>236</v>
      </c>
      <c r="K2" s="28"/>
    </row>
    <row r="3" spans="1:11" x14ac:dyDescent="0.2">
      <c r="A3" s="17">
        <v>2</v>
      </c>
      <c r="B3" s="20" t="s">
        <v>20</v>
      </c>
      <c r="C3" s="20" t="s">
        <v>205</v>
      </c>
      <c r="D3" s="27">
        <v>91.180499999999995</v>
      </c>
      <c r="E3" s="28">
        <f t="shared" si="0"/>
        <v>33.358973772665948</v>
      </c>
      <c r="F3" s="25">
        <v>1</v>
      </c>
      <c r="G3" s="16">
        <f t="shared" si="1"/>
        <v>60</v>
      </c>
      <c r="H3" s="16">
        <f t="shared" si="2"/>
        <v>93.358973772665948</v>
      </c>
      <c r="I3" s="7" t="s">
        <v>237</v>
      </c>
      <c r="K3" s="28"/>
    </row>
    <row r="4" spans="1:11" x14ac:dyDescent="0.2">
      <c r="A4" s="17">
        <v>3</v>
      </c>
      <c r="B4" s="20" t="s">
        <v>19</v>
      </c>
      <c r="C4" s="20" t="s">
        <v>204</v>
      </c>
      <c r="D4" s="27">
        <v>93.7988</v>
      </c>
      <c r="E4" s="28">
        <f t="shared" si="0"/>
        <v>34.316895708046559</v>
      </c>
      <c r="F4" s="25">
        <v>2</v>
      </c>
      <c r="G4" s="16">
        <f t="shared" si="1"/>
        <v>58.235294117647058</v>
      </c>
      <c r="H4" s="16">
        <f t="shared" si="2"/>
        <v>92.552189825693617</v>
      </c>
      <c r="I4" s="7" t="s">
        <v>238</v>
      </c>
      <c r="K4" s="28"/>
    </row>
    <row r="5" spans="1:11" x14ac:dyDescent="0.2">
      <c r="A5" s="17">
        <v>4</v>
      </c>
      <c r="B5" s="20" t="s">
        <v>24</v>
      </c>
      <c r="C5" s="20" t="s">
        <v>204</v>
      </c>
      <c r="D5" s="27">
        <v>88.904499999999999</v>
      </c>
      <c r="E5" s="28">
        <f t="shared" si="0"/>
        <v>32.526284499119662</v>
      </c>
      <c r="F5" s="25">
        <v>3</v>
      </c>
      <c r="G5" s="16">
        <f t="shared" si="1"/>
        <v>56.470588235294116</v>
      </c>
      <c r="H5" s="16">
        <f t="shared" si="2"/>
        <v>88.996872734413785</v>
      </c>
      <c r="I5" s="25" t="s">
        <v>239</v>
      </c>
      <c r="K5" s="28"/>
    </row>
    <row r="6" spans="1:11" x14ac:dyDescent="0.2">
      <c r="A6" s="17">
        <v>5</v>
      </c>
      <c r="B6" s="20" t="s">
        <v>212</v>
      </c>
      <c r="C6" s="20" t="s">
        <v>215</v>
      </c>
      <c r="D6" s="27">
        <v>96.989000000000004</v>
      </c>
      <c r="E6" s="28">
        <f t="shared" si="0"/>
        <v>35.484050945510262</v>
      </c>
      <c r="F6" s="25">
        <v>5</v>
      </c>
      <c r="G6" s="16">
        <f t="shared" si="1"/>
        <v>52.941176470588232</v>
      </c>
      <c r="H6" s="16">
        <f t="shared" si="2"/>
        <v>88.425227416098494</v>
      </c>
      <c r="I6" s="25" t="s">
        <v>240</v>
      </c>
      <c r="K6" s="28"/>
    </row>
    <row r="7" spans="1:11" x14ac:dyDescent="0.2">
      <c r="A7" s="17">
        <v>6</v>
      </c>
      <c r="B7" s="20" t="s">
        <v>25</v>
      </c>
      <c r="C7" s="20" t="s">
        <v>203</v>
      </c>
      <c r="D7" s="27">
        <v>86</v>
      </c>
      <c r="E7" s="28">
        <f t="shared" si="0"/>
        <v>31.463654448585739</v>
      </c>
      <c r="F7" s="25">
        <v>6</v>
      </c>
      <c r="G7" s="16">
        <f t="shared" si="1"/>
        <v>51.17647058823529</v>
      </c>
      <c r="H7" s="16">
        <f t="shared" si="2"/>
        <v>82.640125036821033</v>
      </c>
      <c r="I7" s="25" t="s">
        <v>241</v>
      </c>
      <c r="K7" s="28"/>
    </row>
    <row r="8" spans="1:11" x14ac:dyDescent="0.2">
      <c r="A8" s="17">
        <v>7</v>
      </c>
      <c r="B8" s="20" t="s">
        <v>213</v>
      </c>
      <c r="C8" s="20" t="s">
        <v>215</v>
      </c>
      <c r="D8" s="27">
        <v>86.707099999999997</v>
      </c>
      <c r="E8" s="28">
        <f t="shared" si="0"/>
        <v>31.722351542313586</v>
      </c>
      <c r="F8" s="25">
        <v>7</v>
      </c>
      <c r="G8" s="16">
        <f t="shared" si="1"/>
        <v>49.411764705882348</v>
      </c>
      <c r="H8" s="16">
        <f t="shared" si="2"/>
        <v>81.134116248195937</v>
      </c>
      <c r="I8" s="25" t="s">
        <v>242</v>
      </c>
      <c r="K8" s="28"/>
    </row>
    <row r="9" spans="1:11" ht="13.5" thickBot="1" x14ac:dyDescent="0.25">
      <c r="A9" s="22">
        <v>8</v>
      </c>
      <c r="B9" s="23" t="s">
        <v>22</v>
      </c>
      <c r="C9" s="23" t="s">
        <v>203</v>
      </c>
      <c r="D9" s="29">
        <v>88.9011</v>
      </c>
      <c r="E9" s="30">
        <f t="shared" si="0"/>
        <v>32.525040587199598</v>
      </c>
      <c r="F9" s="33">
        <v>8</v>
      </c>
      <c r="G9" s="24">
        <f t="shared" si="1"/>
        <v>47.647058823529406</v>
      </c>
      <c r="H9" s="24">
        <f t="shared" si="2"/>
        <v>80.172099410729004</v>
      </c>
      <c r="I9" s="4"/>
      <c r="J9" s="7" t="s">
        <v>243</v>
      </c>
      <c r="K9" s="28"/>
    </row>
    <row r="10" spans="1:11" ht="13.5" thickTop="1" x14ac:dyDescent="0.2">
      <c r="A10" s="17">
        <v>9</v>
      </c>
      <c r="B10" s="20" t="s">
        <v>211</v>
      </c>
      <c r="C10" s="20" t="s">
        <v>215</v>
      </c>
      <c r="D10" s="27">
        <v>96.106700000000004</v>
      </c>
      <c r="E10" s="28">
        <f t="shared" si="0"/>
        <v>35.161255802254594</v>
      </c>
      <c r="F10" s="25">
        <v>11</v>
      </c>
      <c r="G10" s="16">
        <f t="shared" si="1"/>
        <v>42.352941176470594</v>
      </c>
      <c r="H10" s="16">
        <f t="shared" si="2"/>
        <v>77.514196978725181</v>
      </c>
      <c r="J10" s="7" t="s">
        <v>249</v>
      </c>
      <c r="K10" s="28"/>
    </row>
    <row r="11" spans="1:11" x14ac:dyDescent="0.2">
      <c r="A11" s="17">
        <v>10</v>
      </c>
      <c r="B11" s="20" t="s">
        <v>21</v>
      </c>
      <c r="C11" s="20" t="s">
        <v>205</v>
      </c>
      <c r="D11" s="27">
        <v>89.535799999999995</v>
      </c>
      <c r="E11" s="28">
        <f t="shared" si="0"/>
        <v>32.757249674159098</v>
      </c>
      <c r="F11" s="25">
        <v>10</v>
      </c>
      <c r="G11" s="16">
        <f t="shared" si="1"/>
        <v>44.117647058823536</v>
      </c>
      <c r="H11" s="16">
        <f t="shared" si="2"/>
        <v>76.874896732982634</v>
      </c>
      <c r="I11" s="25" t="s">
        <v>248</v>
      </c>
      <c r="K11" s="28"/>
    </row>
    <row r="12" spans="1:11" x14ac:dyDescent="0.2">
      <c r="A12" s="17">
        <v>11</v>
      </c>
      <c r="B12" s="20" t="s">
        <v>26</v>
      </c>
      <c r="C12" s="20" t="s">
        <v>216</v>
      </c>
      <c r="D12" s="27">
        <v>82.285700000000006</v>
      </c>
      <c r="E12" s="28">
        <f t="shared" si="0"/>
        <v>30.104753847209203</v>
      </c>
      <c r="F12" s="25">
        <v>12</v>
      </c>
      <c r="G12" s="16">
        <f t="shared" si="1"/>
        <v>40.588235294117652</v>
      </c>
      <c r="H12" s="16">
        <f t="shared" si="2"/>
        <v>70.692989141326848</v>
      </c>
      <c r="K12" s="28"/>
    </row>
    <row r="13" spans="1:11" x14ac:dyDescent="0.2">
      <c r="A13" s="17">
        <v>12</v>
      </c>
      <c r="B13" s="20" t="s">
        <v>39</v>
      </c>
      <c r="C13" s="20" t="s">
        <v>206</v>
      </c>
      <c r="D13" s="27">
        <v>67.356399999999994</v>
      </c>
      <c r="E13" s="28">
        <f t="shared" si="0"/>
        <v>24.642773191868841</v>
      </c>
      <c r="F13" s="25">
        <v>9</v>
      </c>
      <c r="G13" s="16">
        <f t="shared" si="1"/>
        <v>45.882352941176464</v>
      </c>
      <c r="H13" s="16">
        <f t="shared" si="2"/>
        <v>70.525126133045305</v>
      </c>
      <c r="K13" s="28"/>
    </row>
    <row r="14" spans="1:11" x14ac:dyDescent="0.2">
      <c r="A14" s="17">
        <v>13</v>
      </c>
      <c r="B14" s="20" t="s">
        <v>27</v>
      </c>
      <c r="C14" s="20" t="s">
        <v>202</v>
      </c>
      <c r="D14" s="27">
        <v>82.916700000000006</v>
      </c>
      <c r="E14" s="28">
        <f t="shared" si="0"/>
        <v>30.335609265314524</v>
      </c>
      <c r="F14" s="25">
        <v>13</v>
      </c>
      <c r="G14" s="16">
        <f t="shared" si="1"/>
        <v>38.82352941176471</v>
      </c>
      <c r="H14" s="16">
        <f t="shared" si="2"/>
        <v>69.159138677079227</v>
      </c>
      <c r="K14" s="28"/>
    </row>
    <row r="15" spans="1:11" x14ac:dyDescent="0.2">
      <c r="A15" s="17">
        <v>14</v>
      </c>
      <c r="B15" s="20" t="s">
        <v>221</v>
      </c>
      <c r="C15" s="20" t="s">
        <v>216</v>
      </c>
      <c r="D15" s="27">
        <v>78.546499999999995</v>
      </c>
      <c r="E15" s="28">
        <f t="shared" si="0"/>
        <v>28.73674342030046</v>
      </c>
      <c r="F15" s="25">
        <v>15</v>
      </c>
      <c r="G15" s="16">
        <f t="shared" si="1"/>
        <v>35.294117647058826</v>
      </c>
      <c r="H15" s="16">
        <f t="shared" si="2"/>
        <v>64.030861067359282</v>
      </c>
    </row>
    <row r="16" spans="1:11" x14ac:dyDescent="0.2">
      <c r="A16" s="17">
        <v>15</v>
      </c>
      <c r="B16" s="20" t="s">
        <v>23</v>
      </c>
      <c r="C16" s="20" t="s">
        <v>203</v>
      </c>
      <c r="D16" s="27">
        <v>87.668599999999998</v>
      </c>
      <c r="E16" s="28">
        <f t="shared" si="0"/>
        <v>32.074122516177717</v>
      </c>
      <c r="F16" s="25">
        <v>17</v>
      </c>
      <c r="G16" s="16">
        <f t="shared" si="1"/>
        <v>31.764705882352942</v>
      </c>
      <c r="H16" s="16">
        <f t="shared" si="2"/>
        <v>63.838828398530659</v>
      </c>
    </row>
    <row r="17" spans="1:8" x14ac:dyDescent="0.2">
      <c r="A17" s="17">
        <v>16</v>
      </c>
      <c r="B17" s="20" t="s">
        <v>30</v>
      </c>
      <c r="C17" s="20" t="s">
        <v>216</v>
      </c>
      <c r="D17" s="27">
        <v>68.929699999999997</v>
      </c>
      <c r="E17" s="28">
        <f t="shared" si="0"/>
        <v>25.21837514005442</v>
      </c>
      <c r="F17" s="25">
        <v>14</v>
      </c>
      <c r="G17" s="16">
        <f t="shared" si="1"/>
        <v>37.058823529411768</v>
      </c>
      <c r="H17" s="16">
        <f t="shared" si="2"/>
        <v>62.277198669466188</v>
      </c>
    </row>
    <row r="18" spans="1:8" x14ac:dyDescent="0.2">
      <c r="A18" s="17">
        <v>17</v>
      </c>
      <c r="B18" s="20" t="s">
        <v>214</v>
      </c>
      <c r="C18" s="20" t="s">
        <v>215</v>
      </c>
      <c r="D18" s="27">
        <v>81.730500000000006</v>
      </c>
      <c r="E18" s="28">
        <f t="shared" si="0"/>
        <v>29.901630347792288</v>
      </c>
      <c r="F18" s="25">
        <v>20</v>
      </c>
      <c r="G18" s="16">
        <f t="shared" si="1"/>
        <v>26.470588235294116</v>
      </c>
      <c r="H18" s="16">
        <f t="shared" si="2"/>
        <v>56.372218583086408</v>
      </c>
    </row>
    <row r="19" spans="1:8" x14ac:dyDescent="0.2">
      <c r="A19" s="17">
        <v>18</v>
      </c>
      <c r="B19" s="20" t="s">
        <v>38</v>
      </c>
      <c r="C19" s="20" t="s">
        <v>205</v>
      </c>
      <c r="D19" s="27">
        <v>59.84</v>
      </c>
      <c r="E19" s="28">
        <f t="shared" si="0"/>
        <v>21.892849793062446</v>
      </c>
      <c r="F19" s="25">
        <v>16</v>
      </c>
      <c r="G19" s="16">
        <f t="shared" si="1"/>
        <v>33.529411764705884</v>
      </c>
      <c r="H19" s="16">
        <f t="shared" si="2"/>
        <v>55.42226155776833</v>
      </c>
    </row>
    <row r="20" spans="1:8" x14ac:dyDescent="0.2">
      <c r="A20" s="17">
        <v>19</v>
      </c>
      <c r="B20" s="20" t="s">
        <v>28</v>
      </c>
      <c r="C20" s="20" t="s">
        <v>29</v>
      </c>
      <c r="D20" s="27">
        <v>72.5</v>
      </c>
      <c r="E20" s="28">
        <f t="shared" si="0"/>
        <v>26.524592413051931</v>
      </c>
      <c r="F20" s="25">
        <v>19</v>
      </c>
      <c r="G20" s="16">
        <f t="shared" si="1"/>
        <v>28.235294117647058</v>
      </c>
      <c r="H20" s="16">
        <f t="shared" si="2"/>
        <v>54.759886530698992</v>
      </c>
    </row>
    <row r="21" spans="1:8" x14ac:dyDescent="0.2">
      <c r="A21" s="17">
        <v>20</v>
      </c>
      <c r="B21" s="20" t="s">
        <v>36</v>
      </c>
      <c r="C21" s="20" t="s">
        <v>205</v>
      </c>
      <c r="D21" s="27">
        <v>60.375700000000002</v>
      </c>
      <c r="E21" s="28">
        <f t="shared" si="0"/>
        <v>22.088839091761372</v>
      </c>
      <c r="F21" s="25">
        <v>18</v>
      </c>
      <c r="G21" s="16">
        <f t="shared" si="1"/>
        <v>30</v>
      </c>
      <c r="H21" s="16">
        <f t="shared" si="2"/>
        <v>52.088839091761372</v>
      </c>
    </row>
    <row r="22" spans="1:8" x14ac:dyDescent="0.2">
      <c r="A22" s="17">
        <v>21</v>
      </c>
      <c r="B22" s="20" t="s">
        <v>33</v>
      </c>
      <c r="C22" s="20" t="s">
        <v>204</v>
      </c>
      <c r="D22" s="27">
        <v>70.9773</v>
      </c>
      <c r="E22" s="28">
        <f t="shared" si="0"/>
        <v>25.967502801088425</v>
      </c>
      <c r="F22" s="25">
        <v>22</v>
      </c>
      <c r="G22" s="16">
        <f t="shared" si="1"/>
        <v>22.941176470588232</v>
      </c>
      <c r="H22" s="16">
        <f t="shared" si="2"/>
        <v>48.908679271676661</v>
      </c>
    </row>
    <row r="23" spans="1:8" x14ac:dyDescent="0.2">
      <c r="A23" s="17">
        <v>22</v>
      </c>
      <c r="B23" s="20" t="s">
        <v>42</v>
      </c>
      <c r="C23" s="20" t="s">
        <v>29</v>
      </c>
      <c r="D23" s="27">
        <v>58.6693</v>
      </c>
      <c r="E23" s="28">
        <f t="shared" si="0"/>
        <v>21.464541650469897</v>
      </c>
      <c r="F23" s="25">
        <v>21</v>
      </c>
      <c r="G23" s="16">
        <f t="shared" si="1"/>
        <v>24.705882352941174</v>
      </c>
      <c r="H23" s="16">
        <f t="shared" si="2"/>
        <v>46.170424003411071</v>
      </c>
    </row>
    <row r="24" spans="1:8" x14ac:dyDescent="0.2">
      <c r="A24" s="17">
        <v>23</v>
      </c>
      <c r="B24" s="20" t="s">
        <v>32</v>
      </c>
      <c r="C24" s="20" t="s">
        <v>216</v>
      </c>
      <c r="D24" s="27">
        <v>65.335599999999999</v>
      </c>
      <c r="E24" s="28">
        <f t="shared" si="0"/>
        <v>23.903450483616492</v>
      </c>
      <c r="F24" s="25">
        <v>23</v>
      </c>
      <c r="G24" s="16">
        <f t="shared" si="1"/>
        <v>21.176470588235297</v>
      </c>
      <c r="H24" s="16">
        <f t="shared" si="2"/>
        <v>45.079921071851786</v>
      </c>
    </row>
    <row r="25" spans="1:8" x14ac:dyDescent="0.2">
      <c r="A25" s="17">
        <v>24</v>
      </c>
      <c r="B25" s="20" t="s">
        <v>35</v>
      </c>
      <c r="C25" s="20" t="s">
        <v>202</v>
      </c>
      <c r="D25" s="27">
        <v>63.654899999999998</v>
      </c>
      <c r="E25" s="28">
        <f t="shared" si="0"/>
        <v>23.288555553014888</v>
      </c>
      <c r="F25" s="25">
        <v>24</v>
      </c>
      <c r="G25" s="16">
        <f t="shared" si="1"/>
        <v>19.411764705882355</v>
      </c>
      <c r="H25" s="16">
        <f t="shared" si="2"/>
        <v>42.700320258897243</v>
      </c>
    </row>
    <row r="26" spans="1:8" x14ac:dyDescent="0.2">
      <c r="A26" s="17">
        <v>25</v>
      </c>
      <c r="B26" s="20" t="s">
        <v>31</v>
      </c>
      <c r="C26" s="20" t="s">
        <v>210</v>
      </c>
      <c r="D26" s="27">
        <v>65.044499999999999</v>
      </c>
      <c r="E26" s="28">
        <f t="shared" si="0"/>
        <v>23.7969496718725</v>
      </c>
      <c r="F26" s="25">
        <v>25</v>
      </c>
      <c r="G26" s="16">
        <f t="shared" si="1"/>
        <v>17.647058823529413</v>
      </c>
      <c r="H26" s="16">
        <f t="shared" si="2"/>
        <v>41.444008495401917</v>
      </c>
    </row>
    <row r="27" spans="1:8" x14ac:dyDescent="0.2">
      <c r="A27" s="17">
        <v>26</v>
      </c>
      <c r="B27" s="20" t="s">
        <v>40</v>
      </c>
      <c r="C27" s="20" t="s">
        <v>41</v>
      </c>
      <c r="D27" s="27">
        <v>57.104999999999997</v>
      </c>
      <c r="E27" s="28">
        <f t="shared" si="0"/>
        <v>20.892232410308008</v>
      </c>
      <c r="F27" s="25">
        <v>28</v>
      </c>
      <c r="G27" s="16">
        <f t="shared" si="1"/>
        <v>12.352941176470587</v>
      </c>
      <c r="H27" s="16">
        <f t="shared" si="2"/>
        <v>33.245173586778591</v>
      </c>
    </row>
    <row r="28" spans="1:8" x14ac:dyDescent="0.2">
      <c r="A28" s="17">
        <v>27</v>
      </c>
      <c r="B28" s="20" t="s">
        <v>43</v>
      </c>
      <c r="C28" s="20" t="s">
        <v>204</v>
      </c>
      <c r="D28" s="27">
        <v>48.412700000000001</v>
      </c>
      <c r="E28" s="28">
        <f t="shared" si="0"/>
        <v>17.712098415384265</v>
      </c>
      <c r="F28" s="25">
        <v>27</v>
      </c>
      <c r="G28" s="16">
        <f t="shared" si="1"/>
        <v>14.117647058823529</v>
      </c>
      <c r="H28" s="16">
        <f t="shared" si="2"/>
        <v>31.829745474207794</v>
      </c>
    </row>
    <row r="29" spans="1:8" x14ac:dyDescent="0.2">
      <c r="A29" s="17">
        <v>28</v>
      </c>
      <c r="B29" s="20" t="s">
        <v>44</v>
      </c>
      <c r="C29" s="20" t="s">
        <v>210</v>
      </c>
      <c r="D29" s="27">
        <v>41.083300000000001</v>
      </c>
      <c r="E29" s="28">
        <f t="shared" si="0"/>
        <v>15.03059017218119</v>
      </c>
      <c r="F29" s="25">
        <v>26</v>
      </c>
      <c r="G29" s="16">
        <f t="shared" si="1"/>
        <v>15.882352941176471</v>
      </c>
      <c r="H29" s="16">
        <f t="shared" si="2"/>
        <v>30.912943113357663</v>
      </c>
    </row>
    <row r="30" spans="1:8" x14ac:dyDescent="0.2">
      <c r="A30" s="17">
        <v>29</v>
      </c>
      <c r="B30" s="20" t="s">
        <v>34</v>
      </c>
      <c r="C30" s="20" t="s">
        <v>202</v>
      </c>
      <c r="D30" s="27">
        <v>64.575800000000001</v>
      </c>
      <c r="E30" s="28">
        <f t="shared" si="0"/>
        <v>23.62547275512771</v>
      </c>
      <c r="F30" s="25">
        <v>31</v>
      </c>
      <c r="G30" s="16">
        <f t="shared" si="1"/>
        <v>7.0588235294117645</v>
      </c>
      <c r="H30" s="16">
        <f t="shared" si="2"/>
        <v>30.684296284539474</v>
      </c>
    </row>
    <row r="31" spans="1:8" x14ac:dyDescent="0.2">
      <c r="A31" s="17">
        <v>30</v>
      </c>
      <c r="B31" s="20" t="s">
        <v>45</v>
      </c>
      <c r="C31" s="20" t="s">
        <v>206</v>
      </c>
      <c r="D31" s="27">
        <v>49.6693</v>
      </c>
      <c r="E31" s="28">
        <f t="shared" si="0"/>
        <v>18.171833626780693</v>
      </c>
      <c r="F31" s="25">
        <v>29</v>
      </c>
      <c r="G31" s="16">
        <f t="shared" si="1"/>
        <v>10.588235294117649</v>
      </c>
      <c r="H31" s="16">
        <f t="shared" si="2"/>
        <v>28.760068920898341</v>
      </c>
    </row>
    <row r="32" spans="1:8" x14ac:dyDescent="0.2">
      <c r="A32" s="17">
        <v>31</v>
      </c>
      <c r="B32" s="20" t="s">
        <v>37</v>
      </c>
      <c r="C32" s="20" t="s">
        <v>216</v>
      </c>
      <c r="D32" s="27">
        <v>60.960799999999999</v>
      </c>
      <c r="E32" s="28">
        <f t="shared" si="0"/>
        <v>22.302901698945877</v>
      </c>
      <c r="F32" s="25">
        <v>32</v>
      </c>
      <c r="G32" s="16">
        <f t="shared" si="1"/>
        <v>5.2941176470588243</v>
      </c>
      <c r="H32" s="16">
        <f t="shared" si="2"/>
        <v>27.5970193460047</v>
      </c>
    </row>
    <row r="33" spans="1:8" x14ac:dyDescent="0.2">
      <c r="A33" s="17">
        <v>32</v>
      </c>
      <c r="B33" s="20" t="s">
        <v>46</v>
      </c>
      <c r="C33" s="20" t="s">
        <v>41</v>
      </c>
      <c r="D33" s="27">
        <v>40.012099999999997</v>
      </c>
      <c r="E33" s="28">
        <f t="shared" si="0"/>
        <v>14.638684746072759</v>
      </c>
      <c r="F33" s="25">
        <v>30</v>
      </c>
      <c r="G33" s="16">
        <f t="shared" si="1"/>
        <v>8.8235294117647065</v>
      </c>
      <c r="H33" s="16">
        <f t="shared" si="2"/>
        <v>23.462214157837465</v>
      </c>
    </row>
    <row r="34" spans="1:8" x14ac:dyDescent="0.2">
      <c r="A34" s="17">
        <v>33</v>
      </c>
      <c r="B34" s="20" t="s">
        <v>47</v>
      </c>
      <c r="C34" s="20" t="s">
        <v>207</v>
      </c>
      <c r="D34" s="27">
        <v>33.645299999999999</v>
      </c>
      <c r="E34" s="28">
        <f t="shared" si="0"/>
        <v>12.3093499188256</v>
      </c>
      <c r="F34" s="25">
        <v>34</v>
      </c>
      <c r="G34" s="16">
        <f t="shared" si="1"/>
        <v>1.7647058823529411</v>
      </c>
      <c r="H34" s="16">
        <f t="shared" si="2"/>
        <v>14.074055801178542</v>
      </c>
    </row>
    <row r="35" spans="1:8" x14ac:dyDescent="0.2">
      <c r="A35" s="17">
        <v>34</v>
      </c>
      <c r="B35" s="20" t="s">
        <v>48</v>
      </c>
      <c r="C35" s="20" t="s">
        <v>41</v>
      </c>
      <c r="D35" s="27">
        <v>23.5609</v>
      </c>
      <c r="E35" s="28">
        <f t="shared" si="0"/>
        <v>8.6199071639265554</v>
      </c>
      <c r="F35" s="25">
        <v>33</v>
      </c>
      <c r="G35" s="16">
        <f t="shared" si="1"/>
        <v>3.5294117647058822</v>
      </c>
      <c r="H35" s="16">
        <f t="shared" si="2"/>
        <v>12.149318928632438</v>
      </c>
    </row>
    <row r="36" spans="1:8" x14ac:dyDescent="0.2">
      <c r="B36" s="20"/>
      <c r="C36" s="20"/>
      <c r="D36" s="27"/>
      <c r="E36" s="28">
        <f t="shared" ref="E36" si="3">IF(ISNUMBER(D36),D36/MAX(D:D)*40,0)</f>
        <v>0</v>
      </c>
      <c r="F36" s="25"/>
      <c r="G36" s="16">
        <f t="shared" ref="G36" si="4">IF(ISNUMBER(F36),60*((MAX(F:F)+1-F36)/MAX(F:F)),0)</f>
        <v>0</v>
      </c>
      <c r="H36" s="16">
        <f t="shared" ref="H36" si="5">E36+G36</f>
        <v>0</v>
      </c>
    </row>
    <row r="38" spans="1:8" x14ac:dyDescent="0.2">
      <c r="G38" s="16">
        <f>60/MAX($A:$A)</f>
        <v>1.7647058823529411</v>
      </c>
    </row>
  </sheetData>
  <sortState ref="B2:J35">
    <sortCondition descending="1" ref="H2:H35"/>
  </sortState>
  <phoneticPr fontId="4" type="noConversion"/>
  <printOptions gridLines="1"/>
  <pageMargins left="0.25" right="0.25" top="0.75" bottom="0.75" header="0.3" footer="0.3"/>
  <pageSetup orientation="landscape" horizontalDpi="4294967292" verticalDpi="4294967292" r:id="rId1"/>
  <headerFooter alignWithMargins="0">
    <oddHeader>&amp;C&amp;"Verdana,Bold"&amp;14Men's Epee</oddHeader>
    <oddFooter>&amp;R&amp;D  &amp;T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8"/>
  <sheetViews>
    <sheetView zoomScaleNormal="100" workbookViewId="0">
      <selection activeCell="F4" sqref="F4"/>
    </sheetView>
  </sheetViews>
  <sheetFormatPr defaultColWidth="11" defaultRowHeight="12.75" x14ac:dyDescent="0.2"/>
  <cols>
    <col min="1" max="1" width="3.625" style="10" bestFit="1" customWidth="1"/>
    <col min="2" max="2" width="21.875" style="6" bestFit="1" customWidth="1"/>
    <col min="3" max="3" width="17.625" style="6" bestFit="1" customWidth="1"/>
    <col min="4" max="4" width="9.25" style="8" customWidth="1"/>
    <col min="5" max="5" width="8.25" style="8" bestFit="1" customWidth="1"/>
    <col min="6" max="6" width="6" style="6" customWidth="1"/>
    <col min="7" max="7" width="8.25" style="8" bestFit="1" customWidth="1"/>
    <col min="8" max="8" width="9.25" style="8" bestFit="1" customWidth="1"/>
    <col min="9" max="9" width="5.375" style="6" bestFit="1" customWidth="1"/>
    <col min="10" max="16384" width="11" style="6"/>
  </cols>
  <sheetData>
    <row r="1" spans="1:11" x14ac:dyDescent="0.2">
      <c r="B1" s="11" t="s">
        <v>1</v>
      </c>
      <c r="C1" s="11" t="s">
        <v>2</v>
      </c>
      <c r="D1" s="12" t="s">
        <v>0</v>
      </c>
      <c r="E1" s="13" t="s">
        <v>15</v>
      </c>
      <c r="F1" s="14" t="s">
        <v>9</v>
      </c>
      <c r="G1" s="13" t="s">
        <v>16</v>
      </c>
      <c r="H1" s="13" t="s">
        <v>10</v>
      </c>
      <c r="I1" s="15"/>
    </row>
    <row r="2" spans="1:11" x14ac:dyDescent="0.2">
      <c r="A2" s="10">
        <v>1</v>
      </c>
      <c r="B2" s="6" t="s">
        <v>50</v>
      </c>
      <c r="C2" s="6" t="s">
        <v>203</v>
      </c>
      <c r="D2" s="8">
        <v>116.3353</v>
      </c>
      <c r="E2" s="8">
        <f t="shared" ref="E2:E35" si="0">IF(ISNUMBER(D2),D2/MAX(D:D)*40,0)</f>
        <v>38.931075592217823</v>
      </c>
      <c r="F2" s="34">
        <v>1</v>
      </c>
      <c r="G2" s="8">
        <f t="shared" ref="G2:G35" si="1">IF(ISNUMBER(F2),60*((MAX(F:F)+1-F2)/MAX(F:F)),0)</f>
        <v>60</v>
      </c>
      <c r="H2" s="8">
        <f t="shared" ref="H2:H35" si="2">E2+G2</f>
        <v>98.931075592217823</v>
      </c>
      <c r="I2" s="7" t="s">
        <v>236</v>
      </c>
      <c r="K2" s="8"/>
    </row>
    <row r="3" spans="1:11" x14ac:dyDescent="0.2">
      <c r="A3" s="10">
        <v>2</v>
      </c>
      <c r="B3" s="6" t="s">
        <v>52</v>
      </c>
      <c r="C3" s="6" t="s">
        <v>203</v>
      </c>
      <c r="D3" s="8">
        <v>104.8246</v>
      </c>
      <c r="E3" s="8">
        <f t="shared" si="0"/>
        <v>35.079072530212208</v>
      </c>
      <c r="F3" s="34">
        <v>2</v>
      </c>
      <c r="G3" s="8">
        <f t="shared" si="1"/>
        <v>58.235294117647058</v>
      </c>
      <c r="H3" s="8">
        <f t="shared" si="2"/>
        <v>93.314366647859259</v>
      </c>
      <c r="I3" s="7" t="s">
        <v>237</v>
      </c>
      <c r="K3" s="8"/>
    </row>
    <row r="4" spans="1:11" x14ac:dyDescent="0.2">
      <c r="A4" s="10">
        <v>3</v>
      </c>
      <c r="B4" s="6" t="s">
        <v>49</v>
      </c>
      <c r="C4" s="7" t="s">
        <v>203</v>
      </c>
      <c r="D4" s="8">
        <v>119.5295</v>
      </c>
      <c r="E4" s="8">
        <f t="shared" si="0"/>
        <v>40</v>
      </c>
      <c r="F4" s="34">
        <v>5</v>
      </c>
      <c r="G4" s="8">
        <f t="shared" si="1"/>
        <v>52.941176470588232</v>
      </c>
      <c r="H4" s="8">
        <f t="shared" si="2"/>
        <v>92.941176470588232</v>
      </c>
      <c r="J4" s="7" t="s">
        <v>243</v>
      </c>
      <c r="K4" s="8"/>
    </row>
    <row r="5" spans="1:11" x14ac:dyDescent="0.2">
      <c r="A5" s="10">
        <v>4</v>
      </c>
      <c r="B5" s="6" t="s">
        <v>51</v>
      </c>
      <c r="C5" s="7" t="s">
        <v>205</v>
      </c>
      <c r="D5" s="8">
        <v>107.2347</v>
      </c>
      <c r="E5" s="8">
        <f t="shared" si="0"/>
        <v>35.885601462400494</v>
      </c>
      <c r="F5" s="34">
        <v>4</v>
      </c>
      <c r="G5" s="8">
        <f t="shared" si="1"/>
        <v>54.705882352941174</v>
      </c>
      <c r="H5" s="8">
        <f t="shared" si="2"/>
        <v>90.591483815341661</v>
      </c>
      <c r="I5" s="7" t="s">
        <v>238</v>
      </c>
      <c r="K5" s="8"/>
    </row>
    <row r="6" spans="1:11" x14ac:dyDescent="0.2">
      <c r="A6" s="10">
        <v>5</v>
      </c>
      <c r="B6" s="7" t="s">
        <v>219</v>
      </c>
      <c r="C6" s="6" t="s">
        <v>215</v>
      </c>
      <c r="D6" s="8">
        <v>91.209800000000001</v>
      </c>
      <c r="E6" s="8">
        <f t="shared" si="0"/>
        <v>30.522942035229796</v>
      </c>
      <c r="F6" s="34">
        <v>3</v>
      </c>
      <c r="G6" s="8">
        <f t="shared" si="1"/>
        <v>56.470588235294116</v>
      </c>
      <c r="H6" s="8">
        <f t="shared" si="2"/>
        <v>86.993530270523905</v>
      </c>
      <c r="I6" s="25" t="s">
        <v>239</v>
      </c>
      <c r="K6" s="8"/>
    </row>
    <row r="7" spans="1:11" x14ac:dyDescent="0.2">
      <c r="A7" s="10">
        <v>6</v>
      </c>
      <c r="B7" s="6" t="s">
        <v>54</v>
      </c>
      <c r="C7" s="6" t="s">
        <v>205</v>
      </c>
      <c r="D7" s="8">
        <v>92.007199999999997</v>
      </c>
      <c r="E7" s="8">
        <f t="shared" si="0"/>
        <v>30.78978829493974</v>
      </c>
      <c r="F7" s="34">
        <v>7</v>
      </c>
      <c r="G7" s="8">
        <f t="shared" si="1"/>
        <v>49.411764705882348</v>
      </c>
      <c r="H7" s="8">
        <f t="shared" si="2"/>
        <v>80.201553000822088</v>
      </c>
      <c r="I7" s="25" t="s">
        <v>240</v>
      </c>
      <c r="K7" s="8"/>
    </row>
    <row r="8" spans="1:11" ht="13.5" thickBot="1" x14ac:dyDescent="0.25">
      <c r="A8" s="3">
        <v>7</v>
      </c>
      <c r="B8" s="4" t="s">
        <v>53</v>
      </c>
      <c r="C8" s="2" t="s">
        <v>203</v>
      </c>
      <c r="D8" s="9">
        <v>97.993399999999994</v>
      </c>
      <c r="E8" s="9">
        <f t="shared" si="0"/>
        <v>32.79304272167122</v>
      </c>
      <c r="F8" s="36">
        <v>9</v>
      </c>
      <c r="G8" s="9">
        <f t="shared" si="1"/>
        <v>45.882352941176464</v>
      </c>
      <c r="H8" s="9">
        <f t="shared" si="2"/>
        <v>78.675395662847677</v>
      </c>
      <c r="I8" s="4"/>
      <c r="J8" s="7" t="s">
        <v>247</v>
      </c>
      <c r="K8" s="8"/>
    </row>
    <row r="9" spans="1:11" ht="13.5" thickTop="1" x14ac:dyDescent="0.2">
      <c r="A9" s="10">
        <v>8</v>
      </c>
      <c r="B9" s="6" t="s">
        <v>59</v>
      </c>
      <c r="C9" s="6" t="s">
        <v>210</v>
      </c>
      <c r="D9" s="8">
        <v>79.465500000000006</v>
      </c>
      <c r="E9" s="8">
        <f t="shared" si="0"/>
        <v>26.592765802584299</v>
      </c>
      <c r="F9" s="34">
        <v>6</v>
      </c>
      <c r="G9" s="8">
        <f t="shared" si="1"/>
        <v>51.17647058823529</v>
      </c>
      <c r="H9" s="8">
        <f t="shared" si="2"/>
        <v>77.769236390819586</v>
      </c>
      <c r="I9" s="25" t="s">
        <v>241</v>
      </c>
      <c r="K9" s="8"/>
    </row>
    <row r="10" spans="1:11" x14ac:dyDescent="0.2">
      <c r="A10" s="10">
        <v>9</v>
      </c>
      <c r="B10" s="21" t="s">
        <v>55</v>
      </c>
      <c r="C10" s="6" t="s">
        <v>204</v>
      </c>
      <c r="D10" s="8">
        <v>83.421899999999994</v>
      </c>
      <c r="E10" s="8">
        <f t="shared" si="0"/>
        <v>27.916756951212879</v>
      </c>
      <c r="F10" s="34">
        <v>8</v>
      </c>
      <c r="G10" s="8">
        <f t="shared" si="1"/>
        <v>47.647058823529406</v>
      </c>
      <c r="H10" s="8">
        <f t="shared" si="2"/>
        <v>75.563815774742281</v>
      </c>
      <c r="I10" s="25" t="s">
        <v>242</v>
      </c>
      <c r="K10" s="8"/>
    </row>
    <row r="11" spans="1:11" x14ac:dyDescent="0.2">
      <c r="A11" s="10">
        <v>10</v>
      </c>
      <c r="B11" s="6" t="s">
        <v>56</v>
      </c>
      <c r="C11" s="6" t="s">
        <v>204</v>
      </c>
      <c r="D11" s="8">
        <v>78.873800000000003</v>
      </c>
      <c r="E11" s="8">
        <f t="shared" si="0"/>
        <v>26.394756106233189</v>
      </c>
      <c r="F11" s="34">
        <v>10</v>
      </c>
      <c r="G11" s="8">
        <f t="shared" si="1"/>
        <v>44.117647058823536</v>
      </c>
      <c r="H11" s="8">
        <f t="shared" si="2"/>
        <v>70.512403165056725</v>
      </c>
      <c r="K11" s="8"/>
    </row>
    <row r="12" spans="1:11" x14ac:dyDescent="0.2">
      <c r="A12" s="10">
        <v>11</v>
      </c>
      <c r="B12" s="6" t="s">
        <v>58</v>
      </c>
      <c r="C12" s="6" t="s">
        <v>204</v>
      </c>
      <c r="D12" s="35">
        <v>77.511099999999999</v>
      </c>
      <c r="E12" s="8">
        <f t="shared" si="0"/>
        <v>25.938734789319792</v>
      </c>
      <c r="F12" s="34">
        <v>11</v>
      </c>
      <c r="G12" s="8">
        <f t="shared" si="1"/>
        <v>42.352941176470594</v>
      </c>
      <c r="H12" s="8">
        <f t="shared" si="2"/>
        <v>68.29167596579039</v>
      </c>
      <c r="K12" s="8"/>
    </row>
    <row r="13" spans="1:11" x14ac:dyDescent="0.2">
      <c r="A13" s="10">
        <v>12</v>
      </c>
      <c r="B13" s="6" t="s">
        <v>218</v>
      </c>
      <c r="C13" s="6" t="s">
        <v>215</v>
      </c>
      <c r="D13" s="8">
        <v>94.444400000000002</v>
      </c>
      <c r="E13" s="8">
        <f t="shared" si="0"/>
        <v>31.605386118071269</v>
      </c>
      <c r="F13" s="34">
        <v>15</v>
      </c>
      <c r="G13" s="8">
        <f t="shared" si="1"/>
        <v>35.294117647058826</v>
      </c>
      <c r="H13" s="8">
        <f t="shared" si="2"/>
        <v>66.899503765130092</v>
      </c>
      <c r="K13" s="8"/>
    </row>
    <row r="14" spans="1:11" x14ac:dyDescent="0.2">
      <c r="A14" s="10">
        <v>13</v>
      </c>
      <c r="B14" s="21" t="s">
        <v>220</v>
      </c>
      <c r="C14" s="6" t="s">
        <v>215</v>
      </c>
      <c r="D14" s="8">
        <v>78.022999999999996</v>
      </c>
      <c r="E14" s="8">
        <f t="shared" si="0"/>
        <v>26.110039780974571</v>
      </c>
      <c r="F14" s="34">
        <v>13</v>
      </c>
      <c r="G14" s="8">
        <f t="shared" si="1"/>
        <v>38.82352941176471</v>
      </c>
      <c r="H14" s="8">
        <f t="shared" si="2"/>
        <v>64.933569192739284</v>
      </c>
    </row>
    <row r="15" spans="1:11" x14ac:dyDescent="0.2">
      <c r="A15" s="10">
        <v>14</v>
      </c>
      <c r="B15" s="6" t="s">
        <v>60</v>
      </c>
      <c r="C15" s="6" t="s">
        <v>202</v>
      </c>
      <c r="D15" s="8">
        <v>78.677899999999994</v>
      </c>
      <c r="E15" s="8">
        <f t="shared" si="0"/>
        <v>26.3291990680125</v>
      </c>
      <c r="F15" s="34">
        <v>14</v>
      </c>
      <c r="G15" s="8">
        <f t="shared" si="1"/>
        <v>37.058823529411768</v>
      </c>
      <c r="H15" s="8">
        <f t="shared" si="2"/>
        <v>63.388022597424268</v>
      </c>
    </row>
    <row r="16" spans="1:11" x14ac:dyDescent="0.2">
      <c r="A16" s="10">
        <v>15</v>
      </c>
      <c r="B16" s="7" t="s">
        <v>68</v>
      </c>
      <c r="C16" s="6" t="s">
        <v>206</v>
      </c>
      <c r="D16" s="8">
        <v>67.173199999999994</v>
      </c>
      <c r="E16" s="8">
        <f t="shared" si="0"/>
        <v>22.479203878540442</v>
      </c>
      <c r="F16" s="34">
        <v>12</v>
      </c>
      <c r="G16" s="8">
        <f t="shared" si="1"/>
        <v>40.588235294117652</v>
      </c>
      <c r="H16" s="8">
        <f t="shared" si="2"/>
        <v>63.067439172658098</v>
      </c>
    </row>
    <row r="17" spans="1:8" x14ac:dyDescent="0.2">
      <c r="A17" s="10">
        <v>16</v>
      </c>
      <c r="B17" s="6" t="s">
        <v>64</v>
      </c>
      <c r="C17" s="6" t="s">
        <v>205</v>
      </c>
      <c r="D17" s="8">
        <v>65.031999999999996</v>
      </c>
      <c r="E17" s="8">
        <f t="shared" si="0"/>
        <v>21.762661100397807</v>
      </c>
      <c r="F17" s="34">
        <v>17</v>
      </c>
      <c r="G17" s="8">
        <f t="shared" si="1"/>
        <v>31.764705882352942</v>
      </c>
      <c r="H17" s="8">
        <f t="shared" si="2"/>
        <v>53.527366982750749</v>
      </c>
    </row>
    <row r="18" spans="1:8" x14ac:dyDescent="0.2">
      <c r="A18" s="10">
        <v>17</v>
      </c>
      <c r="B18" s="6" t="s">
        <v>66</v>
      </c>
      <c r="C18" s="6" t="s">
        <v>216</v>
      </c>
      <c r="D18" s="8">
        <v>60.391300000000001</v>
      </c>
      <c r="E18" s="8">
        <f t="shared" si="0"/>
        <v>20.209672089316864</v>
      </c>
      <c r="F18" s="34">
        <v>17</v>
      </c>
      <c r="G18" s="8">
        <f t="shared" si="1"/>
        <v>31.764705882352942</v>
      </c>
      <c r="H18" s="8">
        <f t="shared" si="2"/>
        <v>51.97437797166981</v>
      </c>
    </row>
    <row r="19" spans="1:8" x14ac:dyDescent="0.2">
      <c r="A19" s="10">
        <v>18</v>
      </c>
      <c r="B19" s="6" t="s">
        <v>57</v>
      </c>
      <c r="C19" s="7" t="s">
        <v>29</v>
      </c>
      <c r="D19" s="8">
        <v>80.915199999999999</v>
      </c>
      <c r="E19" s="8">
        <f t="shared" si="0"/>
        <v>27.077901271234296</v>
      </c>
      <c r="F19" s="6">
        <v>21</v>
      </c>
      <c r="G19" s="8">
        <f t="shared" si="1"/>
        <v>24.705882352941174</v>
      </c>
      <c r="H19" s="8">
        <f t="shared" si="2"/>
        <v>51.78378362417547</v>
      </c>
    </row>
    <row r="20" spans="1:8" x14ac:dyDescent="0.2">
      <c r="A20" s="10">
        <v>19</v>
      </c>
      <c r="B20" s="6" t="s">
        <v>70</v>
      </c>
      <c r="C20" s="7" t="s">
        <v>216</v>
      </c>
      <c r="D20" s="8">
        <v>54.297800000000002</v>
      </c>
      <c r="E20" s="8">
        <f t="shared" si="0"/>
        <v>18.170510208776914</v>
      </c>
      <c r="F20" s="34">
        <v>16</v>
      </c>
      <c r="G20" s="8">
        <f t="shared" si="1"/>
        <v>33.529411764705884</v>
      </c>
      <c r="H20" s="8">
        <f t="shared" si="2"/>
        <v>51.699921973482802</v>
      </c>
    </row>
    <row r="21" spans="1:8" x14ac:dyDescent="0.2">
      <c r="A21" s="10">
        <v>20</v>
      </c>
      <c r="B21" s="6" t="s">
        <v>62</v>
      </c>
      <c r="C21" s="6" t="s">
        <v>202</v>
      </c>
      <c r="D21" s="8">
        <v>72.445300000000003</v>
      </c>
      <c r="E21" s="8">
        <f t="shared" si="0"/>
        <v>24.243488009236213</v>
      </c>
      <c r="F21" s="6">
        <v>20</v>
      </c>
      <c r="G21" s="8">
        <f t="shared" si="1"/>
        <v>26.470588235294116</v>
      </c>
      <c r="H21" s="8">
        <f t="shared" si="2"/>
        <v>50.714076244530332</v>
      </c>
    </row>
    <row r="22" spans="1:8" x14ac:dyDescent="0.2">
      <c r="A22" s="10">
        <v>21</v>
      </c>
      <c r="B22" s="6" t="s">
        <v>69</v>
      </c>
      <c r="C22" s="6" t="s">
        <v>204</v>
      </c>
      <c r="D22" s="8">
        <v>60.530200000000001</v>
      </c>
      <c r="E22" s="8">
        <f t="shared" si="0"/>
        <v>20.256154338468747</v>
      </c>
      <c r="F22" s="6">
        <v>19</v>
      </c>
      <c r="G22" s="8">
        <f t="shared" si="1"/>
        <v>28.235294117647058</v>
      </c>
      <c r="H22" s="8">
        <f t="shared" si="2"/>
        <v>48.491448456115805</v>
      </c>
    </row>
    <row r="23" spans="1:8" x14ac:dyDescent="0.2">
      <c r="A23" s="10">
        <v>22</v>
      </c>
      <c r="B23" s="6" t="s">
        <v>61</v>
      </c>
      <c r="C23" s="6" t="s">
        <v>216</v>
      </c>
      <c r="D23" s="8">
        <v>70.316699999999997</v>
      </c>
      <c r="E23" s="8">
        <f t="shared" si="0"/>
        <v>23.531161763414051</v>
      </c>
      <c r="F23" s="34">
        <v>23</v>
      </c>
      <c r="G23" s="8">
        <f t="shared" si="1"/>
        <v>21.176470588235297</v>
      </c>
      <c r="H23" s="8">
        <f t="shared" si="2"/>
        <v>44.707632351649352</v>
      </c>
    </row>
    <row r="24" spans="1:8" x14ac:dyDescent="0.2">
      <c r="A24" s="10">
        <v>23</v>
      </c>
      <c r="B24" s="6" t="s">
        <v>65</v>
      </c>
      <c r="C24" s="6" t="s">
        <v>29</v>
      </c>
      <c r="D24" s="8">
        <v>62.171500000000002</v>
      </c>
      <c r="E24" s="8">
        <f t="shared" si="0"/>
        <v>20.805407870023718</v>
      </c>
      <c r="F24" s="6">
        <v>22</v>
      </c>
      <c r="G24" s="8">
        <f t="shared" si="1"/>
        <v>22.941176470588232</v>
      </c>
      <c r="H24" s="8">
        <f t="shared" si="2"/>
        <v>43.746584340611946</v>
      </c>
    </row>
    <row r="25" spans="1:8" x14ac:dyDescent="0.2">
      <c r="A25" s="10">
        <v>24</v>
      </c>
      <c r="B25" s="6" t="s">
        <v>63</v>
      </c>
      <c r="C25" s="6" t="s">
        <v>206</v>
      </c>
      <c r="D25" s="8">
        <v>77.323800000000006</v>
      </c>
      <c r="E25" s="8">
        <f t="shared" si="0"/>
        <v>25.876055701730536</v>
      </c>
      <c r="F25" s="6">
        <v>27</v>
      </c>
      <c r="G25" s="8">
        <f t="shared" si="1"/>
        <v>14.117647058823529</v>
      </c>
      <c r="H25" s="8">
        <f t="shared" si="2"/>
        <v>39.993702760554065</v>
      </c>
    </row>
    <row r="26" spans="1:8" x14ac:dyDescent="0.2">
      <c r="A26" s="10">
        <v>25</v>
      </c>
      <c r="B26" s="6" t="s">
        <v>217</v>
      </c>
      <c r="C26" s="6" t="s">
        <v>215</v>
      </c>
      <c r="D26" s="8">
        <v>77.493300000000005</v>
      </c>
      <c r="E26" s="8">
        <f t="shared" si="0"/>
        <v>25.932778100803571</v>
      </c>
      <c r="F26" s="6">
        <v>28</v>
      </c>
      <c r="G26" s="8">
        <f t="shared" si="1"/>
        <v>12.352941176470587</v>
      </c>
      <c r="H26" s="8">
        <f t="shared" si="2"/>
        <v>38.285719277274154</v>
      </c>
    </row>
    <row r="27" spans="1:8" x14ac:dyDescent="0.2">
      <c r="A27" s="10">
        <v>26</v>
      </c>
      <c r="B27" s="6" t="s">
        <v>67</v>
      </c>
      <c r="C27" s="7" t="s">
        <v>206</v>
      </c>
      <c r="D27" s="8">
        <v>60.558399999999999</v>
      </c>
      <c r="E27" s="8">
        <f t="shared" si="0"/>
        <v>20.265591339376471</v>
      </c>
      <c r="F27" s="6">
        <v>26</v>
      </c>
      <c r="G27" s="8">
        <f t="shared" si="1"/>
        <v>15.882352941176471</v>
      </c>
      <c r="H27" s="8">
        <f t="shared" si="2"/>
        <v>36.147944280552942</v>
      </c>
    </row>
    <row r="28" spans="1:8" x14ac:dyDescent="0.2">
      <c r="A28" s="10">
        <v>27</v>
      </c>
      <c r="B28" s="6" t="s">
        <v>71</v>
      </c>
      <c r="C28" s="6" t="s">
        <v>202</v>
      </c>
      <c r="D28" s="8">
        <v>49.648699999999998</v>
      </c>
      <c r="E28" s="8">
        <f t="shared" si="0"/>
        <v>16.614710176148982</v>
      </c>
      <c r="F28" s="34">
        <v>24</v>
      </c>
      <c r="G28" s="8">
        <f t="shared" si="1"/>
        <v>19.411764705882355</v>
      </c>
      <c r="H28" s="8">
        <f t="shared" si="2"/>
        <v>36.026474882031337</v>
      </c>
    </row>
    <row r="29" spans="1:8" x14ac:dyDescent="0.2">
      <c r="A29" s="10">
        <v>28</v>
      </c>
      <c r="B29" s="6" t="s">
        <v>72</v>
      </c>
      <c r="C29" s="6" t="s">
        <v>206</v>
      </c>
      <c r="D29" s="8">
        <v>50.988999999999997</v>
      </c>
      <c r="E29" s="8">
        <f t="shared" si="0"/>
        <v>17.063235435603762</v>
      </c>
      <c r="F29" s="6">
        <v>25</v>
      </c>
      <c r="G29" s="8">
        <f t="shared" si="1"/>
        <v>17.647058823529413</v>
      </c>
      <c r="H29" s="8">
        <f t="shared" si="2"/>
        <v>34.710294259133178</v>
      </c>
    </row>
    <row r="30" spans="1:8" x14ac:dyDescent="0.2">
      <c r="A30" s="10">
        <v>29</v>
      </c>
      <c r="B30" s="6" t="s">
        <v>73</v>
      </c>
      <c r="C30" s="7" t="s">
        <v>29</v>
      </c>
      <c r="D30" s="8">
        <v>41.4026</v>
      </c>
      <c r="E30" s="8">
        <f t="shared" si="0"/>
        <v>13.855190559652637</v>
      </c>
      <c r="F30" s="6">
        <v>28</v>
      </c>
      <c r="G30" s="8">
        <f t="shared" si="1"/>
        <v>12.352941176470587</v>
      </c>
      <c r="H30" s="8">
        <f t="shared" si="2"/>
        <v>26.208131736123224</v>
      </c>
    </row>
    <row r="31" spans="1:8" x14ac:dyDescent="0.2">
      <c r="A31" s="10">
        <v>30</v>
      </c>
      <c r="B31" s="6" t="s">
        <v>74</v>
      </c>
      <c r="C31" s="6" t="s">
        <v>41</v>
      </c>
      <c r="D31" s="8">
        <v>33.405000000000001</v>
      </c>
      <c r="E31" s="8">
        <f t="shared" si="0"/>
        <v>11.178830330587848</v>
      </c>
      <c r="F31" s="6">
        <v>30</v>
      </c>
      <c r="G31" s="8">
        <f t="shared" si="1"/>
        <v>8.8235294117647065</v>
      </c>
      <c r="H31" s="8">
        <f t="shared" si="2"/>
        <v>20.002359742352553</v>
      </c>
    </row>
    <row r="32" spans="1:8" x14ac:dyDescent="0.2">
      <c r="A32" s="10">
        <v>31</v>
      </c>
      <c r="B32" s="6" t="s">
        <v>76</v>
      </c>
      <c r="C32" s="7" t="s">
        <v>210</v>
      </c>
      <c r="D32" s="8">
        <v>28.310099999999998</v>
      </c>
      <c r="E32" s="8">
        <f t="shared" si="0"/>
        <v>9.4738453687165087</v>
      </c>
      <c r="F32" s="6">
        <v>32</v>
      </c>
      <c r="G32" s="8">
        <f t="shared" si="1"/>
        <v>5.2941176470588243</v>
      </c>
      <c r="H32" s="8">
        <f t="shared" si="2"/>
        <v>14.767963015775333</v>
      </c>
    </row>
    <row r="33" spans="1:8" x14ac:dyDescent="0.2">
      <c r="A33" s="10">
        <v>32</v>
      </c>
      <c r="B33" s="6" t="s">
        <v>77</v>
      </c>
      <c r="C33" s="7" t="s">
        <v>41</v>
      </c>
      <c r="D33" s="8">
        <v>20.7879</v>
      </c>
      <c r="E33" s="8">
        <f t="shared" si="0"/>
        <v>6.9565755733940158</v>
      </c>
      <c r="F33" s="6">
        <v>31</v>
      </c>
      <c r="G33" s="8">
        <f t="shared" si="1"/>
        <v>7.0588235294117645</v>
      </c>
      <c r="H33" s="8">
        <f t="shared" si="2"/>
        <v>14.01539910280578</v>
      </c>
    </row>
    <row r="34" spans="1:8" x14ac:dyDescent="0.2">
      <c r="A34" s="10">
        <v>33</v>
      </c>
      <c r="B34" s="6" t="s">
        <v>78</v>
      </c>
      <c r="C34" s="7" t="s">
        <v>41</v>
      </c>
      <c r="D34" s="8">
        <v>18.955300000000001</v>
      </c>
      <c r="E34" s="8">
        <f t="shared" si="0"/>
        <v>6.3433043725607483</v>
      </c>
      <c r="F34" s="6">
        <v>32</v>
      </c>
      <c r="G34" s="8">
        <f t="shared" si="1"/>
        <v>5.2941176470588243</v>
      </c>
      <c r="H34" s="8">
        <f t="shared" si="2"/>
        <v>11.637422019619573</v>
      </c>
    </row>
    <row r="35" spans="1:8" x14ac:dyDescent="0.2">
      <c r="A35" s="10">
        <v>34</v>
      </c>
      <c r="B35" s="6" t="s">
        <v>75</v>
      </c>
      <c r="C35" s="6" t="s">
        <v>210</v>
      </c>
      <c r="D35" s="8">
        <v>28.377600000000001</v>
      </c>
      <c r="E35" s="8">
        <f t="shared" si="0"/>
        <v>9.496433934719045</v>
      </c>
      <c r="F35" s="6">
        <v>34</v>
      </c>
      <c r="G35" s="8">
        <f t="shared" si="1"/>
        <v>1.7647058823529411</v>
      </c>
      <c r="H35" s="8">
        <f t="shared" si="2"/>
        <v>11.261139817071985</v>
      </c>
    </row>
    <row r="36" spans="1:8" x14ac:dyDescent="0.2">
      <c r="E36" s="8">
        <f t="shared" ref="E36" si="3">IF(ISNUMBER(D36),D36/MAX(D:D)*40,0)</f>
        <v>0</v>
      </c>
      <c r="G36" s="8">
        <f t="shared" ref="G36" si="4">IF(ISNUMBER(F36),60*((MAX(F:F)+1-F36)/MAX(F:F)),0)</f>
        <v>0</v>
      </c>
      <c r="H36" s="8">
        <f t="shared" ref="H36" si="5">E36+G36</f>
        <v>0</v>
      </c>
    </row>
    <row r="38" spans="1:8" x14ac:dyDescent="0.2">
      <c r="G38" s="8">
        <f>60/MAX($A:$A)</f>
        <v>1.7647058823529411</v>
      </c>
    </row>
  </sheetData>
  <sortState ref="B2:H35">
    <sortCondition descending="1" ref="H2:H35"/>
  </sortState>
  <phoneticPr fontId="4" type="noConversion"/>
  <printOptions gridLines="1"/>
  <pageMargins left="0.25" right="0.25" top="0.75" bottom="0.75" header="0.3" footer="0.3"/>
  <pageSetup orientation="landscape" horizontalDpi="4294967292" verticalDpi="4294967292" r:id="rId1"/>
  <headerFooter alignWithMargins="0">
    <oddHeader>&amp;C&amp;"Verdana,Bold"&amp;14Men's Foil</oddHeader>
    <oddFooter>&amp;R&amp;D  &amp;T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8"/>
  <sheetViews>
    <sheetView tabSelected="1" zoomScaleNormal="100" workbookViewId="0">
      <selection activeCell="J13" sqref="J13"/>
    </sheetView>
  </sheetViews>
  <sheetFormatPr defaultColWidth="11" defaultRowHeight="12.75" x14ac:dyDescent="0.2"/>
  <cols>
    <col min="1" max="1" width="3.625" style="17" bestFit="1" customWidth="1"/>
    <col min="2" max="2" width="20.125" style="7" bestFit="1" customWidth="1"/>
    <col min="3" max="3" width="17.625" style="7" bestFit="1" customWidth="1"/>
    <col min="4" max="4" width="9.25" style="16" customWidth="1"/>
    <col min="5" max="5" width="8.25" style="16" bestFit="1" customWidth="1"/>
    <col min="6" max="6" width="6" style="7" customWidth="1"/>
    <col min="7" max="7" width="8.25" style="16" bestFit="1" customWidth="1"/>
    <col min="8" max="8" width="9.25" style="16" bestFit="1" customWidth="1"/>
    <col min="9" max="9" width="5.375" style="7" bestFit="1" customWidth="1"/>
    <col min="10" max="16384" width="11" style="7"/>
  </cols>
  <sheetData>
    <row r="1" spans="1:10" x14ac:dyDescent="0.2">
      <c r="B1" s="11" t="s">
        <v>1</v>
      </c>
      <c r="C1" s="11" t="s">
        <v>2</v>
      </c>
      <c r="D1" s="12" t="s">
        <v>0</v>
      </c>
      <c r="E1" s="12" t="s">
        <v>15</v>
      </c>
      <c r="F1" s="18" t="s">
        <v>9</v>
      </c>
      <c r="G1" s="12" t="s">
        <v>16</v>
      </c>
      <c r="H1" s="12" t="s">
        <v>10</v>
      </c>
      <c r="I1" s="19"/>
    </row>
    <row r="2" spans="1:10" x14ac:dyDescent="0.2">
      <c r="A2" s="17">
        <v>1</v>
      </c>
      <c r="B2" s="7" t="s">
        <v>231</v>
      </c>
      <c r="C2" s="7" t="s">
        <v>215</v>
      </c>
      <c r="D2" s="16">
        <v>113.1575</v>
      </c>
      <c r="E2" s="16">
        <f t="shared" ref="E2:E35" si="0">IF(ISNUMBER(D2),D2/MAX(D:D)*40,0)</f>
        <v>40</v>
      </c>
      <c r="F2" s="25">
        <v>2</v>
      </c>
      <c r="G2" s="16">
        <f t="shared" ref="G2:G35" si="1">IF(ISNUMBER(F2),60*((MAX(F:F)+1-F2)/MAX(F:F)),0)</f>
        <v>58.235294117647058</v>
      </c>
      <c r="H2" s="16">
        <f t="shared" ref="H2:H35" si="2">E2+G2</f>
        <v>98.235294117647058</v>
      </c>
      <c r="I2" s="7" t="s">
        <v>236</v>
      </c>
    </row>
    <row r="3" spans="1:10" x14ac:dyDescent="0.2">
      <c r="A3" s="17">
        <v>2</v>
      </c>
      <c r="B3" s="7" t="s">
        <v>81</v>
      </c>
      <c r="C3" s="7" t="s">
        <v>203</v>
      </c>
      <c r="D3" s="16">
        <v>99.513999999999996</v>
      </c>
      <c r="E3" s="16">
        <f t="shared" si="0"/>
        <v>35.177164571504321</v>
      </c>
      <c r="F3" s="25">
        <v>1</v>
      </c>
      <c r="G3" s="16">
        <f t="shared" si="1"/>
        <v>60</v>
      </c>
      <c r="H3" s="16">
        <f t="shared" si="2"/>
        <v>95.177164571504321</v>
      </c>
      <c r="I3" s="7" t="s">
        <v>237</v>
      </c>
    </row>
    <row r="4" spans="1:10" x14ac:dyDescent="0.2">
      <c r="A4" s="17">
        <v>3</v>
      </c>
      <c r="B4" s="7" t="s">
        <v>232</v>
      </c>
      <c r="C4" s="7" t="s">
        <v>215</v>
      </c>
      <c r="D4" s="16">
        <v>89.592600000000004</v>
      </c>
      <c r="E4" s="16">
        <f t="shared" si="0"/>
        <v>31.670052802509776</v>
      </c>
      <c r="F4" s="25">
        <v>3</v>
      </c>
      <c r="G4" s="16">
        <f t="shared" si="1"/>
        <v>56.470588235294116</v>
      </c>
      <c r="H4" s="16">
        <f t="shared" si="2"/>
        <v>88.140641037803888</v>
      </c>
      <c r="I4" s="7" t="s">
        <v>238</v>
      </c>
    </row>
    <row r="5" spans="1:10" x14ac:dyDescent="0.2">
      <c r="A5" s="17">
        <v>4</v>
      </c>
      <c r="B5" s="7" t="s">
        <v>79</v>
      </c>
      <c r="C5" s="7" t="s">
        <v>203</v>
      </c>
      <c r="D5" s="16">
        <v>104.1728</v>
      </c>
      <c r="E5" s="16">
        <f t="shared" si="0"/>
        <v>36.82400194419283</v>
      </c>
      <c r="F5" s="25">
        <v>6</v>
      </c>
      <c r="G5" s="16">
        <f t="shared" si="1"/>
        <v>51.17647058823529</v>
      </c>
      <c r="H5" s="16">
        <f t="shared" si="2"/>
        <v>88.00047253242812</v>
      </c>
      <c r="I5" s="25" t="s">
        <v>239</v>
      </c>
    </row>
    <row r="6" spans="1:10" x14ac:dyDescent="0.2">
      <c r="A6" s="17">
        <v>5</v>
      </c>
      <c r="B6" s="7" t="s">
        <v>233</v>
      </c>
      <c r="C6" s="7" t="s">
        <v>215</v>
      </c>
      <c r="D6" s="16">
        <v>88.424300000000002</v>
      </c>
      <c r="E6" s="16">
        <f t="shared" si="0"/>
        <v>31.257070896758947</v>
      </c>
      <c r="F6" s="25">
        <v>4</v>
      </c>
      <c r="G6" s="16">
        <f t="shared" si="1"/>
        <v>54.705882352941174</v>
      </c>
      <c r="H6" s="16">
        <f t="shared" si="2"/>
        <v>85.962953249700121</v>
      </c>
      <c r="J6" s="7" t="s">
        <v>245</v>
      </c>
    </row>
    <row r="7" spans="1:10" x14ac:dyDescent="0.2">
      <c r="A7" s="17">
        <v>6</v>
      </c>
      <c r="B7" s="7" t="s">
        <v>86</v>
      </c>
      <c r="C7" s="7" t="s">
        <v>205</v>
      </c>
      <c r="D7" s="16">
        <v>83.468000000000004</v>
      </c>
      <c r="E7" s="16">
        <f t="shared" si="0"/>
        <v>29.505070366524535</v>
      </c>
      <c r="F7" s="25">
        <v>5</v>
      </c>
      <c r="G7" s="16">
        <f t="shared" si="1"/>
        <v>52.941176470588232</v>
      </c>
      <c r="H7" s="16">
        <f t="shared" si="2"/>
        <v>82.446246837112767</v>
      </c>
      <c r="I7" s="25" t="s">
        <v>240</v>
      </c>
    </row>
    <row r="8" spans="1:10" ht="13.5" thickBot="1" x14ac:dyDescent="0.25">
      <c r="A8" s="22">
        <v>7</v>
      </c>
      <c r="B8" s="4" t="s">
        <v>82</v>
      </c>
      <c r="C8" s="4" t="s">
        <v>216</v>
      </c>
      <c r="D8" s="24">
        <v>94.093100000000007</v>
      </c>
      <c r="E8" s="24">
        <f t="shared" si="0"/>
        <v>33.260932770695717</v>
      </c>
      <c r="F8" s="33">
        <v>8</v>
      </c>
      <c r="G8" s="24">
        <f t="shared" si="1"/>
        <v>47.647058823529406</v>
      </c>
      <c r="H8" s="24">
        <f t="shared" si="2"/>
        <v>80.907991594225123</v>
      </c>
      <c r="I8" s="4" t="s">
        <v>241</v>
      </c>
    </row>
    <row r="9" spans="1:10" ht="13.5" thickTop="1" x14ac:dyDescent="0.2">
      <c r="A9" s="17">
        <v>8</v>
      </c>
      <c r="B9" s="7" t="s">
        <v>85</v>
      </c>
      <c r="C9" s="7" t="s">
        <v>204</v>
      </c>
      <c r="D9" s="16">
        <v>90.681200000000004</v>
      </c>
      <c r="E9" s="16">
        <f t="shared" si="0"/>
        <v>32.054861586726467</v>
      </c>
      <c r="F9" s="25">
        <v>9</v>
      </c>
      <c r="G9" s="16">
        <f t="shared" si="1"/>
        <v>45.882352941176464</v>
      </c>
      <c r="H9" s="16">
        <f t="shared" si="2"/>
        <v>77.937214527902938</v>
      </c>
      <c r="I9" s="25" t="s">
        <v>242</v>
      </c>
    </row>
    <row r="10" spans="1:10" x14ac:dyDescent="0.2">
      <c r="A10" s="17">
        <v>9</v>
      </c>
      <c r="B10" s="7" t="s">
        <v>90</v>
      </c>
      <c r="C10" s="7" t="s">
        <v>216</v>
      </c>
      <c r="D10" s="16">
        <v>75.16</v>
      </c>
      <c r="E10" s="16">
        <f t="shared" si="0"/>
        <v>26.568278726553697</v>
      </c>
      <c r="F10" s="25">
        <v>7</v>
      </c>
      <c r="G10" s="16">
        <f t="shared" si="1"/>
        <v>49.411764705882348</v>
      </c>
      <c r="H10" s="16">
        <f t="shared" si="2"/>
        <v>75.980043432436048</v>
      </c>
    </row>
    <row r="11" spans="1:10" x14ac:dyDescent="0.2">
      <c r="A11" s="17">
        <v>10</v>
      </c>
      <c r="B11" s="7" t="s">
        <v>83</v>
      </c>
      <c r="C11" s="7" t="s">
        <v>203</v>
      </c>
      <c r="D11" s="16">
        <v>90.918899999999994</v>
      </c>
      <c r="E11" s="16">
        <f t="shared" si="0"/>
        <v>32.138886065881621</v>
      </c>
      <c r="F11" s="25">
        <v>11</v>
      </c>
      <c r="G11" s="16">
        <f t="shared" si="1"/>
        <v>42.352941176470594</v>
      </c>
      <c r="H11" s="16">
        <f t="shared" si="2"/>
        <v>74.491827242352215</v>
      </c>
      <c r="J11" s="7" t="s">
        <v>243</v>
      </c>
    </row>
    <row r="12" spans="1:10" x14ac:dyDescent="0.2">
      <c r="A12" s="17">
        <v>11</v>
      </c>
      <c r="B12" s="7" t="s">
        <v>80</v>
      </c>
      <c r="C12" s="7" t="s">
        <v>205</v>
      </c>
      <c r="D12" s="16">
        <v>101.5513</v>
      </c>
      <c r="E12" s="16">
        <f t="shared" si="0"/>
        <v>35.897328944170738</v>
      </c>
      <c r="F12" s="25">
        <v>14</v>
      </c>
      <c r="G12" s="16">
        <f t="shared" si="1"/>
        <v>37.058823529411768</v>
      </c>
      <c r="H12" s="16">
        <f t="shared" si="2"/>
        <v>72.956152473582506</v>
      </c>
    </row>
    <row r="13" spans="1:10" x14ac:dyDescent="0.2">
      <c r="A13" s="17">
        <v>12</v>
      </c>
      <c r="B13" s="7" t="s">
        <v>93</v>
      </c>
      <c r="C13" s="7" t="s">
        <v>204</v>
      </c>
      <c r="D13" s="16">
        <v>76.511300000000006</v>
      </c>
      <c r="E13" s="16">
        <f t="shared" si="0"/>
        <v>27.045949230055456</v>
      </c>
      <c r="F13" s="25">
        <v>10</v>
      </c>
      <c r="G13" s="16">
        <f t="shared" si="1"/>
        <v>44.117647058823536</v>
      </c>
      <c r="H13" s="16">
        <f t="shared" si="2"/>
        <v>71.163596288878992</v>
      </c>
    </row>
    <row r="14" spans="1:10" x14ac:dyDescent="0.2">
      <c r="A14" s="17">
        <v>13</v>
      </c>
      <c r="B14" s="7" t="s">
        <v>84</v>
      </c>
      <c r="C14" s="7" t="s">
        <v>203</v>
      </c>
      <c r="D14" s="16">
        <v>90.728700000000003</v>
      </c>
      <c r="E14" s="16">
        <f t="shared" si="0"/>
        <v>32.071652342973287</v>
      </c>
      <c r="F14" s="25">
        <v>13</v>
      </c>
      <c r="G14" s="16">
        <f t="shared" si="1"/>
        <v>38.82352941176471</v>
      </c>
      <c r="H14" s="16">
        <f t="shared" si="2"/>
        <v>70.89518175473799</v>
      </c>
    </row>
    <row r="15" spans="1:10" x14ac:dyDescent="0.2">
      <c r="A15" s="17">
        <v>14</v>
      </c>
      <c r="B15" s="7" t="s">
        <v>87</v>
      </c>
      <c r="C15" s="7" t="s">
        <v>204</v>
      </c>
      <c r="D15" s="16">
        <v>84.591700000000003</v>
      </c>
      <c r="E15" s="16">
        <f t="shared" si="0"/>
        <v>29.902286635883616</v>
      </c>
      <c r="F15" s="25">
        <v>12</v>
      </c>
      <c r="G15" s="16">
        <f t="shared" si="1"/>
        <v>40.588235294117652</v>
      </c>
      <c r="H15" s="16">
        <f t="shared" si="2"/>
        <v>70.490521930001265</v>
      </c>
    </row>
    <row r="16" spans="1:10" x14ac:dyDescent="0.2">
      <c r="A16" s="17">
        <v>15</v>
      </c>
      <c r="B16" s="7" t="s">
        <v>92</v>
      </c>
      <c r="C16" s="7" t="s">
        <v>216</v>
      </c>
      <c r="D16" s="16">
        <v>74.704499999999996</v>
      </c>
      <c r="E16" s="16">
        <f t="shared" si="0"/>
        <v>26.407264211386781</v>
      </c>
      <c r="F16" s="25">
        <v>15</v>
      </c>
      <c r="G16" s="16">
        <f t="shared" si="1"/>
        <v>35.294117647058826</v>
      </c>
      <c r="H16" s="16">
        <f t="shared" si="2"/>
        <v>61.701381858445608</v>
      </c>
    </row>
    <row r="17" spans="1:8" x14ac:dyDescent="0.2">
      <c r="A17" s="17">
        <v>16</v>
      </c>
      <c r="B17" s="7" t="s">
        <v>89</v>
      </c>
      <c r="C17" s="7" t="s">
        <v>205</v>
      </c>
      <c r="D17" s="16">
        <v>74.162499999999994</v>
      </c>
      <c r="E17" s="16">
        <f t="shared" si="0"/>
        <v>26.215672845370392</v>
      </c>
      <c r="F17" s="25">
        <v>17</v>
      </c>
      <c r="G17" s="16">
        <f t="shared" si="1"/>
        <v>31.764705882352942</v>
      </c>
      <c r="H17" s="16">
        <f t="shared" si="2"/>
        <v>57.980378727723334</v>
      </c>
    </row>
    <row r="18" spans="1:8" x14ac:dyDescent="0.2">
      <c r="A18" s="17">
        <v>17</v>
      </c>
      <c r="B18" s="7" t="s">
        <v>88</v>
      </c>
      <c r="C18" s="7" t="s">
        <v>205</v>
      </c>
      <c r="D18" s="16">
        <v>74.655600000000007</v>
      </c>
      <c r="E18" s="16">
        <f t="shared" si="0"/>
        <v>26.389978569692687</v>
      </c>
      <c r="F18" s="25">
        <v>18</v>
      </c>
      <c r="G18" s="16">
        <f t="shared" si="1"/>
        <v>30</v>
      </c>
      <c r="H18" s="16">
        <f t="shared" si="2"/>
        <v>56.389978569692687</v>
      </c>
    </row>
    <row r="19" spans="1:8" x14ac:dyDescent="0.2">
      <c r="A19" s="17">
        <v>18</v>
      </c>
      <c r="B19" s="7" t="s">
        <v>234</v>
      </c>
      <c r="C19" s="7" t="s">
        <v>215</v>
      </c>
      <c r="D19" s="16">
        <v>76.701700000000002</v>
      </c>
      <c r="E19" s="16">
        <f t="shared" si="0"/>
        <v>27.113253650884829</v>
      </c>
      <c r="F19" s="7">
        <v>19</v>
      </c>
      <c r="G19" s="16">
        <f t="shared" si="1"/>
        <v>28.235294117647058</v>
      </c>
      <c r="H19" s="16">
        <f t="shared" si="2"/>
        <v>55.348547768531887</v>
      </c>
    </row>
    <row r="20" spans="1:8" x14ac:dyDescent="0.2">
      <c r="A20" s="17">
        <v>19</v>
      </c>
      <c r="B20" s="7" t="s">
        <v>96</v>
      </c>
      <c r="C20" s="7" t="s">
        <v>202</v>
      </c>
      <c r="D20" s="16">
        <v>54.9542</v>
      </c>
      <c r="E20" s="16">
        <f t="shared" si="0"/>
        <v>19.425738461878353</v>
      </c>
      <c r="F20" s="25">
        <v>16</v>
      </c>
      <c r="G20" s="16">
        <f t="shared" si="1"/>
        <v>33.529411764705884</v>
      </c>
      <c r="H20" s="16">
        <f t="shared" si="2"/>
        <v>52.955150226584237</v>
      </c>
    </row>
    <row r="21" spans="1:8" x14ac:dyDescent="0.2">
      <c r="A21" s="17">
        <v>20</v>
      </c>
      <c r="B21" s="7" t="s">
        <v>91</v>
      </c>
      <c r="C21" s="7" t="s">
        <v>204</v>
      </c>
      <c r="D21" s="16">
        <v>73.66</v>
      </c>
      <c r="E21" s="16">
        <f t="shared" si="0"/>
        <v>26.038044318759251</v>
      </c>
      <c r="F21" s="7">
        <v>21</v>
      </c>
      <c r="G21" s="16">
        <f t="shared" si="1"/>
        <v>24.705882352941174</v>
      </c>
      <c r="H21" s="16">
        <f t="shared" si="2"/>
        <v>50.743926671700422</v>
      </c>
    </row>
    <row r="22" spans="1:8" x14ac:dyDescent="0.2">
      <c r="A22" s="17">
        <v>21</v>
      </c>
      <c r="B22" s="7" t="s">
        <v>94</v>
      </c>
      <c r="C22" s="7" t="s">
        <v>216</v>
      </c>
      <c r="D22" s="16">
        <v>63.389699999999998</v>
      </c>
      <c r="E22" s="16">
        <f t="shared" si="0"/>
        <v>22.407600026511719</v>
      </c>
      <c r="F22" s="7">
        <v>20</v>
      </c>
      <c r="G22" s="16">
        <f t="shared" si="1"/>
        <v>26.470588235294116</v>
      </c>
      <c r="H22" s="16">
        <f t="shared" si="2"/>
        <v>48.878188261805832</v>
      </c>
    </row>
    <row r="23" spans="1:8" x14ac:dyDescent="0.2">
      <c r="A23" s="17">
        <v>22</v>
      </c>
      <c r="B23" s="7" t="s">
        <v>95</v>
      </c>
      <c r="C23" s="7" t="s">
        <v>206</v>
      </c>
      <c r="D23" s="16">
        <v>57.058999999999997</v>
      </c>
      <c r="E23" s="16">
        <f t="shared" si="0"/>
        <v>20.169763382895521</v>
      </c>
      <c r="F23" s="7">
        <v>22</v>
      </c>
      <c r="G23" s="16">
        <f t="shared" si="1"/>
        <v>22.941176470588232</v>
      </c>
      <c r="H23" s="16">
        <f t="shared" si="2"/>
        <v>43.110939853483757</v>
      </c>
    </row>
    <row r="24" spans="1:8" x14ac:dyDescent="0.2">
      <c r="A24" s="17">
        <v>23</v>
      </c>
      <c r="B24" s="7" t="s">
        <v>99</v>
      </c>
      <c r="C24" s="7" t="s">
        <v>206</v>
      </c>
      <c r="D24" s="16">
        <v>51.290399999999998</v>
      </c>
      <c r="E24" s="16">
        <f t="shared" si="0"/>
        <v>18.130623246360159</v>
      </c>
      <c r="F24" s="7">
        <v>24</v>
      </c>
      <c r="G24" s="16">
        <f t="shared" si="1"/>
        <v>19.411764705882355</v>
      </c>
      <c r="H24" s="16">
        <f t="shared" si="2"/>
        <v>37.542387952242514</v>
      </c>
    </row>
    <row r="25" spans="1:8" x14ac:dyDescent="0.2">
      <c r="A25" s="17">
        <v>24</v>
      </c>
      <c r="B25" s="7" t="s">
        <v>97</v>
      </c>
      <c r="C25" s="7" t="s">
        <v>206</v>
      </c>
      <c r="D25" s="16">
        <v>56.333300000000001</v>
      </c>
      <c r="E25" s="16">
        <f t="shared" si="0"/>
        <v>19.913235976404568</v>
      </c>
      <c r="F25" s="7">
        <v>26</v>
      </c>
      <c r="G25" s="16">
        <f t="shared" si="1"/>
        <v>15.882352941176471</v>
      </c>
      <c r="H25" s="16">
        <f t="shared" si="2"/>
        <v>35.795588917581043</v>
      </c>
    </row>
    <row r="26" spans="1:8" x14ac:dyDescent="0.2">
      <c r="A26" s="17">
        <v>25</v>
      </c>
      <c r="B26" s="7" t="s">
        <v>100</v>
      </c>
      <c r="C26" s="7" t="s">
        <v>210</v>
      </c>
      <c r="D26" s="16">
        <v>38.875999999999998</v>
      </c>
      <c r="E26" s="16">
        <f t="shared" si="0"/>
        <v>13.74226189161125</v>
      </c>
      <c r="F26" s="25">
        <v>23</v>
      </c>
      <c r="G26" s="16">
        <f t="shared" si="1"/>
        <v>21.176470588235297</v>
      </c>
      <c r="H26" s="16">
        <f t="shared" si="2"/>
        <v>34.918732479846547</v>
      </c>
    </row>
    <row r="27" spans="1:8" x14ac:dyDescent="0.2">
      <c r="A27" s="17">
        <v>26</v>
      </c>
      <c r="B27" s="7" t="s">
        <v>101</v>
      </c>
      <c r="C27" s="7" t="s">
        <v>202</v>
      </c>
      <c r="D27" s="16">
        <v>31.586600000000001</v>
      </c>
      <c r="E27" s="16">
        <f t="shared" si="0"/>
        <v>11.165534763493362</v>
      </c>
      <c r="F27" s="25">
        <v>25</v>
      </c>
      <c r="G27" s="16">
        <f t="shared" si="1"/>
        <v>17.647058823529413</v>
      </c>
      <c r="H27" s="16">
        <f t="shared" si="2"/>
        <v>28.812593587022775</v>
      </c>
    </row>
    <row r="28" spans="1:8" x14ac:dyDescent="0.2">
      <c r="A28" s="17">
        <v>27</v>
      </c>
      <c r="B28" s="7" t="s">
        <v>98</v>
      </c>
      <c r="C28" s="7" t="s">
        <v>210</v>
      </c>
      <c r="D28" s="16">
        <v>46.106000000000002</v>
      </c>
      <c r="E28" s="16">
        <f t="shared" si="0"/>
        <v>16.297991737180478</v>
      </c>
      <c r="F28" s="7">
        <v>28</v>
      </c>
      <c r="G28" s="16">
        <f t="shared" si="1"/>
        <v>12.352941176470587</v>
      </c>
      <c r="H28" s="16">
        <f t="shared" si="2"/>
        <v>28.650932913651065</v>
      </c>
    </row>
    <row r="29" spans="1:8" x14ac:dyDescent="0.2">
      <c r="A29" s="17">
        <v>28</v>
      </c>
      <c r="B29" s="7" t="s">
        <v>105</v>
      </c>
      <c r="C29" s="7" t="s">
        <v>202</v>
      </c>
      <c r="D29" s="16">
        <v>32.884799999999998</v>
      </c>
      <c r="E29" s="16">
        <f t="shared" si="0"/>
        <v>11.624434968959195</v>
      </c>
      <c r="F29" s="7">
        <v>27</v>
      </c>
      <c r="G29" s="16">
        <f t="shared" si="1"/>
        <v>14.117647058823529</v>
      </c>
      <c r="H29" s="16">
        <f t="shared" si="2"/>
        <v>25.742082027782722</v>
      </c>
    </row>
    <row r="30" spans="1:8" x14ac:dyDescent="0.2">
      <c r="A30" s="17">
        <v>29</v>
      </c>
      <c r="B30" s="7" t="s">
        <v>103</v>
      </c>
      <c r="C30" s="7" t="s">
        <v>202</v>
      </c>
      <c r="D30" s="16">
        <v>29.660399999999999</v>
      </c>
      <c r="E30" s="16">
        <f t="shared" si="0"/>
        <v>10.484643085964255</v>
      </c>
      <c r="F30" s="7">
        <v>29</v>
      </c>
      <c r="G30" s="16">
        <f t="shared" si="1"/>
        <v>10.588235294117649</v>
      </c>
      <c r="H30" s="16">
        <f t="shared" si="2"/>
        <v>21.072878380081903</v>
      </c>
    </row>
    <row r="31" spans="1:8" x14ac:dyDescent="0.2">
      <c r="A31" s="17">
        <v>30</v>
      </c>
      <c r="B31" s="7" t="s">
        <v>102</v>
      </c>
      <c r="C31" s="7" t="s">
        <v>41</v>
      </c>
      <c r="D31" s="16">
        <v>30.013300000000001</v>
      </c>
      <c r="E31" s="16">
        <f t="shared" si="0"/>
        <v>10.609389567638027</v>
      </c>
      <c r="F31" s="7">
        <v>30</v>
      </c>
      <c r="G31" s="16">
        <f t="shared" si="1"/>
        <v>8.8235294117647065</v>
      </c>
      <c r="H31" s="16">
        <f t="shared" si="2"/>
        <v>19.432918979402736</v>
      </c>
    </row>
    <row r="32" spans="1:8" x14ac:dyDescent="0.2">
      <c r="A32" s="17">
        <v>31</v>
      </c>
      <c r="B32" s="7" t="s">
        <v>104</v>
      </c>
      <c r="C32" s="7" t="s">
        <v>41</v>
      </c>
      <c r="D32" s="16">
        <v>27.3066</v>
      </c>
      <c r="E32" s="16">
        <f t="shared" si="0"/>
        <v>9.652599253253209</v>
      </c>
      <c r="F32" s="7">
        <v>32</v>
      </c>
      <c r="G32" s="16">
        <f t="shared" si="1"/>
        <v>5.2941176470588243</v>
      </c>
      <c r="H32" s="16">
        <f t="shared" si="2"/>
        <v>14.946716900312033</v>
      </c>
    </row>
    <row r="33" spans="1:8" x14ac:dyDescent="0.2">
      <c r="A33" s="17">
        <v>32</v>
      </c>
      <c r="B33" s="7" t="s">
        <v>235</v>
      </c>
      <c r="C33" s="7" t="s">
        <v>210</v>
      </c>
      <c r="D33" s="16">
        <v>32.866500000000002</v>
      </c>
      <c r="E33" s="16">
        <f t="shared" si="0"/>
        <v>11.617966109184103</v>
      </c>
      <c r="F33" s="7">
        <v>34</v>
      </c>
      <c r="G33" s="16">
        <f t="shared" si="1"/>
        <v>1.7647058823529411</v>
      </c>
      <c r="H33" s="16">
        <f t="shared" si="2"/>
        <v>13.382671991537045</v>
      </c>
    </row>
    <row r="34" spans="1:8" x14ac:dyDescent="0.2">
      <c r="A34" s="17">
        <v>33</v>
      </c>
      <c r="B34" s="7" t="s">
        <v>107</v>
      </c>
      <c r="C34" s="7" t="s">
        <v>29</v>
      </c>
      <c r="D34" s="16">
        <v>17.36</v>
      </c>
      <c r="E34" s="16">
        <f t="shared" si="0"/>
        <v>6.1365795462077184</v>
      </c>
      <c r="F34" s="7">
        <v>31</v>
      </c>
      <c r="G34" s="16">
        <f t="shared" si="1"/>
        <v>7.0588235294117645</v>
      </c>
      <c r="H34" s="16">
        <f t="shared" si="2"/>
        <v>13.195403075619483</v>
      </c>
    </row>
    <row r="35" spans="1:8" x14ac:dyDescent="0.2">
      <c r="A35" s="17">
        <v>34</v>
      </c>
      <c r="B35" s="7" t="s">
        <v>106</v>
      </c>
      <c r="C35" s="7" t="s">
        <v>29</v>
      </c>
      <c r="D35" s="16">
        <v>23.988</v>
      </c>
      <c r="E35" s="16">
        <f t="shared" si="0"/>
        <v>8.4795086494487766</v>
      </c>
      <c r="F35" s="7">
        <v>33</v>
      </c>
      <c r="G35" s="16">
        <f t="shared" si="1"/>
        <v>3.5294117647058822</v>
      </c>
      <c r="H35" s="16">
        <f t="shared" si="2"/>
        <v>12.008920414154659</v>
      </c>
    </row>
    <row r="36" spans="1:8" x14ac:dyDescent="0.2">
      <c r="E36" s="16">
        <f t="shared" ref="E36" si="3">IF(ISNUMBER(D36),D36/MAX(D:D)*40,0)</f>
        <v>0</v>
      </c>
      <c r="G36" s="16">
        <f t="shared" ref="G36" si="4">IF(ISNUMBER(F36),60*((MAX(F:F)+1-F36)/MAX(F:F)),0)</f>
        <v>0</v>
      </c>
      <c r="H36" s="16">
        <f t="shared" ref="H36" si="5">E36+G36</f>
        <v>0</v>
      </c>
    </row>
    <row r="38" spans="1:8" x14ac:dyDescent="0.2">
      <c r="G38" s="16">
        <f>60/MAX($A:$A)</f>
        <v>1.7647058823529411</v>
      </c>
    </row>
  </sheetData>
  <sortState ref="B2:H35">
    <sortCondition descending="1" ref="H2:H35"/>
  </sortState>
  <phoneticPr fontId="4" type="noConversion"/>
  <printOptions gridLines="1"/>
  <pageMargins left="0.25" right="0.25" top="0.75" bottom="0.75" header="0.3" footer="0.3"/>
  <pageSetup orientation="landscape" horizontalDpi="4294967292" verticalDpi="4294967292" r:id="rId1"/>
  <headerFooter alignWithMargins="0">
    <oddHeader>&amp;C&amp;"Verdana,Bold"&amp;14Men's Sabre</oddHeader>
    <oddFooter>&amp;R&amp;D  &amp;T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5"/>
  <sheetViews>
    <sheetView zoomScaleNormal="100" workbookViewId="0">
      <selection activeCell="I9" sqref="I9"/>
    </sheetView>
  </sheetViews>
  <sheetFormatPr defaultColWidth="11" defaultRowHeight="12.75" x14ac:dyDescent="0.2"/>
  <cols>
    <col min="1" max="1" width="3.625" style="17" bestFit="1" customWidth="1"/>
    <col min="2" max="2" width="26.625" style="7" bestFit="1" customWidth="1"/>
    <col min="3" max="3" width="17.625" style="7" bestFit="1" customWidth="1"/>
    <col min="4" max="4" width="9.25" style="16" customWidth="1"/>
    <col min="5" max="5" width="8.25" style="16" bestFit="1" customWidth="1"/>
    <col min="6" max="6" width="6" style="7" customWidth="1"/>
    <col min="7" max="7" width="8.25" style="16" bestFit="1" customWidth="1"/>
    <col min="8" max="8" width="9.25" style="16" bestFit="1" customWidth="1"/>
    <col min="9" max="9" width="5.375" style="7" bestFit="1" customWidth="1"/>
    <col min="10" max="16384" width="11" style="7"/>
  </cols>
  <sheetData>
    <row r="1" spans="1:9" x14ac:dyDescent="0.2">
      <c r="B1" s="11" t="s">
        <v>1</v>
      </c>
      <c r="C1" s="11" t="s">
        <v>2</v>
      </c>
      <c r="D1" s="12" t="s">
        <v>0</v>
      </c>
      <c r="E1" s="12" t="s">
        <v>15</v>
      </c>
      <c r="F1" s="18" t="s">
        <v>9</v>
      </c>
      <c r="G1" s="12" t="s">
        <v>16</v>
      </c>
      <c r="H1" s="12" t="s">
        <v>10</v>
      </c>
      <c r="I1" s="19"/>
    </row>
    <row r="2" spans="1:9" x14ac:dyDescent="0.2">
      <c r="A2" s="17">
        <v>1</v>
      </c>
      <c r="B2" s="7" t="s">
        <v>108</v>
      </c>
      <c r="C2" s="7" t="s">
        <v>205</v>
      </c>
      <c r="D2" s="16">
        <v>103.0595</v>
      </c>
      <c r="E2" s="16">
        <f t="shared" ref="E2:E32" si="0">IF(ISNUMBER(D2),D2/MAX(D:D)*40,0)</f>
        <v>40</v>
      </c>
      <c r="F2" s="25">
        <v>2</v>
      </c>
      <c r="G2" s="16">
        <f>IF(ISNUMBER(F2),60*((MAX(F:F)+1-F2)/MAX(F:F)),0)</f>
        <v>58.064516129032256</v>
      </c>
      <c r="H2" s="16">
        <f t="shared" ref="H2:H32" si="1">E2+G2</f>
        <v>98.064516129032256</v>
      </c>
      <c r="I2" s="7" t="s">
        <v>236</v>
      </c>
    </row>
    <row r="3" spans="1:9" x14ac:dyDescent="0.2">
      <c r="A3" s="17">
        <v>2</v>
      </c>
      <c r="B3" s="7" t="s">
        <v>111</v>
      </c>
      <c r="C3" s="7" t="s">
        <v>205</v>
      </c>
      <c r="D3" s="16">
        <v>97.694000000000003</v>
      </c>
      <c r="E3" s="16">
        <f t="shared" si="0"/>
        <v>37.917513669288134</v>
      </c>
      <c r="F3" s="25">
        <v>1</v>
      </c>
      <c r="G3" s="16">
        <f t="shared" ref="G3:G32" si="2">IF(ISNUMBER(F3),60*((MAX(F$2:F$33)+1-F3)/MAX(F$2:F$33)),0)</f>
        <v>60</v>
      </c>
      <c r="H3" s="16">
        <f t="shared" si="1"/>
        <v>97.917513669288127</v>
      </c>
      <c r="I3" s="7" t="s">
        <v>237</v>
      </c>
    </row>
    <row r="4" spans="1:9" x14ac:dyDescent="0.2">
      <c r="A4" s="17">
        <v>3</v>
      </c>
      <c r="B4" s="7" t="s">
        <v>112</v>
      </c>
      <c r="C4" s="7" t="s">
        <v>215</v>
      </c>
      <c r="D4" s="16">
        <v>96.8142</v>
      </c>
      <c r="E4" s="16">
        <f t="shared" si="0"/>
        <v>37.576041024844869</v>
      </c>
      <c r="F4" s="25">
        <v>3</v>
      </c>
      <c r="G4" s="16">
        <f t="shared" si="2"/>
        <v>56.129032258064512</v>
      </c>
      <c r="H4" s="16">
        <f t="shared" si="1"/>
        <v>93.705073282909382</v>
      </c>
      <c r="I4" s="7" t="s">
        <v>238</v>
      </c>
    </row>
    <row r="5" spans="1:9" x14ac:dyDescent="0.2">
      <c r="A5" s="17">
        <v>4</v>
      </c>
      <c r="B5" s="7" t="s">
        <v>110</v>
      </c>
      <c r="C5" s="7" t="s">
        <v>203</v>
      </c>
      <c r="D5" s="16">
        <v>99.694500000000005</v>
      </c>
      <c r="E5" s="16">
        <f t="shared" si="0"/>
        <v>38.693958344451509</v>
      </c>
      <c r="F5" s="25">
        <v>4</v>
      </c>
      <c r="G5" s="16">
        <f t="shared" si="2"/>
        <v>54.193548387096776</v>
      </c>
      <c r="H5" s="16">
        <f t="shared" si="1"/>
        <v>92.887506731548285</v>
      </c>
      <c r="I5" s="25" t="s">
        <v>239</v>
      </c>
    </row>
    <row r="6" spans="1:9" x14ac:dyDescent="0.2">
      <c r="A6" s="17">
        <v>5</v>
      </c>
      <c r="B6" s="7" t="s">
        <v>109</v>
      </c>
      <c r="C6" s="7" t="s">
        <v>208</v>
      </c>
      <c r="D6" s="16">
        <v>100.06310000000001</v>
      </c>
      <c r="E6" s="16">
        <f t="shared" si="0"/>
        <v>38.837021332337144</v>
      </c>
      <c r="F6" s="25">
        <v>5</v>
      </c>
      <c r="G6" s="16">
        <f t="shared" si="2"/>
        <v>52.258064516129032</v>
      </c>
      <c r="H6" s="16">
        <f t="shared" si="1"/>
        <v>91.095085848466169</v>
      </c>
      <c r="I6" s="25" t="s">
        <v>240</v>
      </c>
    </row>
    <row r="7" spans="1:9" x14ac:dyDescent="0.2">
      <c r="A7" s="17">
        <v>6</v>
      </c>
      <c r="B7" s="7" t="s">
        <v>113</v>
      </c>
      <c r="C7" s="7" t="s">
        <v>208</v>
      </c>
      <c r="D7" s="16">
        <v>95.505899999999997</v>
      </c>
      <c r="E7" s="16">
        <f t="shared" si="0"/>
        <v>37.06825668667129</v>
      </c>
      <c r="F7" s="25">
        <v>6</v>
      </c>
      <c r="G7" s="16">
        <f t="shared" si="2"/>
        <v>50.322580645161295</v>
      </c>
      <c r="H7" s="16">
        <f t="shared" si="1"/>
        <v>87.390837331832586</v>
      </c>
      <c r="I7" s="25" t="s">
        <v>241</v>
      </c>
    </row>
    <row r="8" spans="1:9" ht="13.5" thickBot="1" x14ac:dyDescent="0.25">
      <c r="A8" s="22">
        <v>7</v>
      </c>
      <c r="B8" s="4" t="s">
        <v>114</v>
      </c>
      <c r="C8" s="4" t="s">
        <v>203</v>
      </c>
      <c r="D8" s="24">
        <v>92.427800000000005</v>
      </c>
      <c r="E8" s="24">
        <f t="shared" si="0"/>
        <v>35.8735681814874</v>
      </c>
      <c r="F8" s="33">
        <v>7</v>
      </c>
      <c r="G8" s="24">
        <f t="shared" si="2"/>
        <v>48.387096774193544</v>
      </c>
      <c r="H8" s="24">
        <f t="shared" si="1"/>
        <v>84.260664955680937</v>
      </c>
      <c r="I8" s="4" t="s">
        <v>242</v>
      </c>
    </row>
    <row r="9" spans="1:9" ht="13.5" thickTop="1" x14ac:dyDescent="0.2">
      <c r="A9" s="17">
        <v>8</v>
      </c>
      <c r="B9" s="7" t="s">
        <v>226</v>
      </c>
      <c r="C9" s="7" t="s">
        <v>204</v>
      </c>
      <c r="D9" s="16">
        <v>78.012299999999996</v>
      </c>
      <c r="E9" s="16">
        <f t="shared" si="0"/>
        <v>30.278547829166644</v>
      </c>
      <c r="F9" s="25">
        <v>10</v>
      </c>
      <c r="G9" s="16">
        <f t="shared" si="2"/>
        <v>42.580645161290327</v>
      </c>
      <c r="H9" s="16">
        <f t="shared" si="1"/>
        <v>72.859192990456975</v>
      </c>
      <c r="I9" s="25"/>
    </row>
    <row r="10" spans="1:9" x14ac:dyDescent="0.2">
      <c r="A10" s="17">
        <v>9</v>
      </c>
      <c r="B10" s="7" t="s">
        <v>225</v>
      </c>
      <c r="C10" s="7" t="s">
        <v>204</v>
      </c>
      <c r="D10" s="16">
        <v>87.704599999999999</v>
      </c>
      <c r="E10" s="16">
        <f t="shared" si="0"/>
        <v>34.040374734983189</v>
      </c>
      <c r="F10" s="25">
        <v>12</v>
      </c>
      <c r="G10" s="16">
        <f t="shared" si="2"/>
        <v>38.70967741935484</v>
      </c>
      <c r="H10" s="16">
        <f t="shared" si="1"/>
        <v>72.750052154338022</v>
      </c>
    </row>
    <row r="11" spans="1:9" x14ac:dyDescent="0.2">
      <c r="A11" s="17">
        <v>10</v>
      </c>
      <c r="B11" s="7" t="s">
        <v>116</v>
      </c>
      <c r="C11" s="7" t="s">
        <v>205</v>
      </c>
      <c r="D11" s="16">
        <v>85.236900000000006</v>
      </c>
      <c r="E11" s="16">
        <f t="shared" si="0"/>
        <v>33.08259791673742</v>
      </c>
      <c r="F11" s="25">
        <v>13</v>
      </c>
      <c r="G11" s="16">
        <f t="shared" si="2"/>
        <v>36.774193548387096</v>
      </c>
      <c r="H11" s="16">
        <f t="shared" si="1"/>
        <v>69.856791465124516</v>
      </c>
    </row>
    <row r="12" spans="1:9" x14ac:dyDescent="0.2">
      <c r="A12" s="17">
        <v>11</v>
      </c>
      <c r="B12" s="7" t="s">
        <v>115</v>
      </c>
      <c r="C12" s="7" t="s">
        <v>215</v>
      </c>
      <c r="D12" s="16">
        <v>90.015500000000003</v>
      </c>
      <c r="E12" s="16">
        <f t="shared" si="0"/>
        <v>34.937293505208153</v>
      </c>
      <c r="F12" s="25">
        <v>14</v>
      </c>
      <c r="G12" s="16">
        <f t="shared" si="2"/>
        <v>34.838709677419359</v>
      </c>
      <c r="H12" s="16">
        <f t="shared" si="1"/>
        <v>69.776003182627505</v>
      </c>
    </row>
    <row r="13" spans="1:9" x14ac:dyDescent="0.2">
      <c r="A13" s="17">
        <v>12</v>
      </c>
      <c r="B13" s="7" t="s">
        <v>119</v>
      </c>
      <c r="C13" s="7" t="s">
        <v>208</v>
      </c>
      <c r="D13" s="16">
        <v>60.775700000000001</v>
      </c>
      <c r="E13" s="16">
        <f t="shared" si="0"/>
        <v>23.588587175369568</v>
      </c>
      <c r="F13" s="25">
        <v>9</v>
      </c>
      <c r="G13" s="16">
        <f t="shared" si="2"/>
        <v>44.516129032258064</v>
      </c>
      <c r="H13" s="16">
        <f t="shared" si="1"/>
        <v>68.104716207627632</v>
      </c>
    </row>
    <row r="14" spans="1:9" x14ac:dyDescent="0.2">
      <c r="A14" s="17">
        <v>13</v>
      </c>
      <c r="B14" s="7" t="s">
        <v>123</v>
      </c>
      <c r="C14" s="7" t="s">
        <v>29</v>
      </c>
      <c r="D14" s="35">
        <v>53.844099999999997</v>
      </c>
      <c r="E14" s="16">
        <f t="shared" si="0"/>
        <v>20.898257802531546</v>
      </c>
      <c r="F14" s="25">
        <v>8</v>
      </c>
      <c r="G14" s="16">
        <f t="shared" si="2"/>
        <v>46.451612903225808</v>
      </c>
      <c r="H14" s="16">
        <f t="shared" si="1"/>
        <v>67.349870705757354</v>
      </c>
    </row>
    <row r="15" spans="1:9" x14ac:dyDescent="0.2">
      <c r="A15" s="17">
        <v>14</v>
      </c>
      <c r="B15" s="7" t="s">
        <v>121</v>
      </c>
      <c r="C15" s="7" t="s">
        <v>216</v>
      </c>
      <c r="D15" s="16">
        <v>51.517600000000002</v>
      </c>
      <c r="E15" s="16">
        <f t="shared" si="0"/>
        <v>19.995284277529002</v>
      </c>
      <c r="F15" s="25">
        <v>11</v>
      </c>
      <c r="G15" s="16">
        <f t="shared" si="2"/>
        <v>40.645161290322577</v>
      </c>
      <c r="H15" s="16">
        <f t="shared" si="1"/>
        <v>60.640445567851579</v>
      </c>
    </row>
    <row r="16" spans="1:9" x14ac:dyDescent="0.2">
      <c r="A16" s="17">
        <v>15</v>
      </c>
      <c r="B16" s="7" t="s">
        <v>117</v>
      </c>
      <c r="C16" s="7" t="s">
        <v>208</v>
      </c>
      <c r="D16" s="16">
        <v>67.887500000000003</v>
      </c>
      <c r="E16" s="16">
        <f t="shared" si="0"/>
        <v>26.348856728394765</v>
      </c>
      <c r="F16" s="25">
        <v>17</v>
      </c>
      <c r="G16" s="16">
        <f t="shared" si="2"/>
        <v>29.032258064516128</v>
      </c>
      <c r="H16" s="16">
        <f t="shared" si="1"/>
        <v>55.381114792910893</v>
      </c>
    </row>
    <row r="17" spans="1:8" x14ac:dyDescent="0.2">
      <c r="A17" s="17">
        <v>16</v>
      </c>
      <c r="B17" s="7" t="s">
        <v>120</v>
      </c>
      <c r="C17" s="7" t="s">
        <v>206</v>
      </c>
      <c r="D17" s="16">
        <v>54.223199999999999</v>
      </c>
      <c r="E17" s="16">
        <f t="shared" si="0"/>
        <v>21.045396106132866</v>
      </c>
      <c r="F17" s="25">
        <v>15</v>
      </c>
      <c r="G17" s="16">
        <f t="shared" si="2"/>
        <v>32.903225806451609</v>
      </c>
      <c r="H17" s="16">
        <f t="shared" si="1"/>
        <v>53.948621912584471</v>
      </c>
    </row>
    <row r="18" spans="1:8" x14ac:dyDescent="0.2">
      <c r="A18" s="17">
        <v>17</v>
      </c>
      <c r="B18" s="7" t="s">
        <v>124</v>
      </c>
      <c r="C18" s="7" t="s">
        <v>215</v>
      </c>
      <c r="D18" s="16">
        <v>44.965400000000002</v>
      </c>
      <c r="E18" s="16">
        <f t="shared" si="0"/>
        <v>17.452209645884174</v>
      </c>
      <c r="F18" s="25">
        <v>16</v>
      </c>
      <c r="G18" s="16">
        <f t="shared" si="2"/>
        <v>30.967741935483872</v>
      </c>
      <c r="H18" s="16">
        <f t="shared" si="1"/>
        <v>48.419951581368046</v>
      </c>
    </row>
    <row r="19" spans="1:8" x14ac:dyDescent="0.2">
      <c r="A19" s="17">
        <v>18</v>
      </c>
      <c r="B19" s="7" t="s">
        <v>118</v>
      </c>
      <c r="C19" s="7" t="s">
        <v>216</v>
      </c>
      <c r="D19" s="16">
        <v>63.825200000000002</v>
      </c>
      <c r="E19" s="16">
        <f t="shared" si="0"/>
        <v>24.772175296794572</v>
      </c>
      <c r="F19" s="7">
        <v>20</v>
      </c>
      <c r="G19" s="16">
        <f t="shared" si="2"/>
        <v>23.225806451612904</v>
      </c>
      <c r="H19" s="16">
        <f t="shared" si="1"/>
        <v>47.997981748407476</v>
      </c>
    </row>
    <row r="20" spans="1:8" x14ac:dyDescent="0.2">
      <c r="A20" s="17">
        <v>19</v>
      </c>
      <c r="B20" s="7" t="s">
        <v>227</v>
      </c>
      <c r="C20" s="7" t="s">
        <v>204</v>
      </c>
      <c r="D20" s="16">
        <v>67.877300000000005</v>
      </c>
      <c r="E20" s="16">
        <f t="shared" si="0"/>
        <v>26.344897850270961</v>
      </c>
      <c r="F20" s="7">
        <v>21</v>
      </c>
      <c r="G20" s="16">
        <f t="shared" si="2"/>
        <v>21.290322580645164</v>
      </c>
      <c r="H20" s="16">
        <f t="shared" si="1"/>
        <v>47.635220430916121</v>
      </c>
    </row>
    <row r="21" spans="1:8" x14ac:dyDescent="0.2">
      <c r="A21" s="17">
        <v>20</v>
      </c>
      <c r="B21" s="7" t="s">
        <v>125</v>
      </c>
      <c r="C21" s="7" t="s">
        <v>210</v>
      </c>
      <c r="D21" s="16">
        <v>46.883400000000002</v>
      </c>
      <c r="E21" s="16">
        <f t="shared" si="0"/>
        <v>18.196633983281501</v>
      </c>
      <c r="F21" s="25">
        <v>18</v>
      </c>
      <c r="G21" s="16">
        <f t="shared" si="2"/>
        <v>27.096774193548388</v>
      </c>
      <c r="H21" s="16">
        <f t="shared" si="1"/>
        <v>45.293408176829885</v>
      </c>
    </row>
    <row r="22" spans="1:8" x14ac:dyDescent="0.2">
      <c r="A22" s="17">
        <v>21</v>
      </c>
      <c r="B22" s="7" t="s">
        <v>122</v>
      </c>
      <c r="C22" s="7" t="s">
        <v>29</v>
      </c>
      <c r="D22" s="16">
        <v>51.057000000000002</v>
      </c>
      <c r="E22" s="16">
        <f t="shared" si="0"/>
        <v>19.816513761467892</v>
      </c>
      <c r="F22" s="7">
        <v>19</v>
      </c>
      <c r="G22" s="16">
        <f t="shared" si="2"/>
        <v>25.161290322580648</v>
      </c>
      <c r="H22" s="16">
        <f t="shared" si="1"/>
        <v>44.977804084048543</v>
      </c>
    </row>
    <row r="23" spans="1:8" x14ac:dyDescent="0.2">
      <c r="A23" s="17">
        <v>22</v>
      </c>
      <c r="B23" s="7" t="s">
        <v>126</v>
      </c>
      <c r="C23" s="7" t="s">
        <v>205</v>
      </c>
      <c r="D23" s="16">
        <v>45.900799999999997</v>
      </c>
      <c r="E23" s="16">
        <f t="shared" si="0"/>
        <v>17.815262057355216</v>
      </c>
      <c r="F23" s="7">
        <v>22</v>
      </c>
      <c r="G23" s="16">
        <f t="shared" si="2"/>
        <v>19.35483870967742</v>
      </c>
      <c r="H23" s="16">
        <f t="shared" si="1"/>
        <v>37.170100767032636</v>
      </c>
    </row>
    <row r="24" spans="1:8" x14ac:dyDescent="0.2">
      <c r="A24" s="17">
        <v>23</v>
      </c>
      <c r="B24" s="7" t="s">
        <v>130</v>
      </c>
      <c r="C24" s="7" t="s">
        <v>202</v>
      </c>
      <c r="D24" s="16">
        <v>37.533299999999997</v>
      </c>
      <c r="E24" s="16">
        <f t="shared" si="0"/>
        <v>14.567623557265462</v>
      </c>
      <c r="F24" s="7">
        <v>23</v>
      </c>
      <c r="G24" s="16">
        <f t="shared" si="2"/>
        <v>17.41935483870968</v>
      </c>
      <c r="H24" s="16">
        <f t="shared" si="1"/>
        <v>31.986978395975143</v>
      </c>
    </row>
    <row r="25" spans="1:8" x14ac:dyDescent="0.2">
      <c r="A25" s="17">
        <v>24</v>
      </c>
      <c r="B25" s="7" t="s">
        <v>128</v>
      </c>
      <c r="C25" s="7" t="s">
        <v>202</v>
      </c>
      <c r="D25" s="16">
        <v>44.252000000000002</v>
      </c>
      <c r="E25" s="16">
        <f t="shared" si="0"/>
        <v>17.17532105240177</v>
      </c>
      <c r="F25" s="7">
        <v>25</v>
      </c>
      <c r="G25" s="16">
        <f t="shared" si="2"/>
        <v>13.548387096774194</v>
      </c>
      <c r="H25" s="16">
        <f t="shared" si="1"/>
        <v>30.723708149175962</v>
      </c>
    </row>
    <row r="26" spans="1:8" x14ac:dyDescent="0.2">
      <c r="A26" s="17">
        <v>25</v>
      </c>
      <c r="B26" s="7" t="s">
        <v>129</v>
      </c>
      <c r="C26" s="7" t="s">
        <v>206</v>
      </c>
      <c r="D26" s="16">
        <v>35.619900000000001</v>
      </c>
      <c r="E26" s="16">
        <f t="shared" si="0"/>
        <v>13.824984596276908</v>
      </c>
      <c r="F26" s="7">
        <v>24</v>
      </c>
      <c r="G26" s="16">
        <f t="shared" si="2"/>
        <v>15.483870967741936</v>
      </c>
      <c r="H26" s="16">
        <f t="shared" si="1"/>
        <v>29.308855564018842</v>
      </c>
    </row>
    <row r="27" spans="1:8" x14ac:dyDescent="0.2">
      <c r="A27" s="17">
        <v>26</v>
      </c>
      <c r="B27" s="7" t="s">
        <v>127</v>
      </c>
      <c r="C27" s="7" t="s">
        <v>29</v>
      </c>
      <c r="D27" s="16">
        <v>43.191600000000001</v>
      </c>
      <c r="E27" s="16">
        <f t="shared" si="0"/>
        <v>16.763752977648835</v>
      </c>
      <c r="F27" s="7">
        <v>26</v>
      </c>
      <c r="G27" s="16">
        <f t="shared" si="2"/>
        <v>11.612903225806452</v>
      </c>
      <c r="H27" s="16">
        <f t="shared" si="1"/>
        <v>28.376656203455287</v>
      </c>
    </row>
    <row r="28" spans="1:8" x14ac:dyDescent="0.2">
      <c r="A28" s="17">
        <v>27</v>
      </c>
      <c r="B28" s="7" t="s">
        <v>133</v>
      </c>
      <c r="C28" s="7" t="s">
        <v>202</v>
      </c>
      <c r="D28" s="16">
        <v>28.935400000000001</v>
      </c>
      <c r="E28" s="16">
        <f t="shared" si="0"/>
        <v>11.230560986614528</v>
      </c>
      <c r="F28" s="7">
        <v>27</v>
      </c>
      <c r="G28" s="16">
        <f t="shared" si="2"/>
        <v>9.67741935483871</v>
      </c>
      <c r="H28" s="16">
        <f t="shared" si="1"/>
        <v>20.907980341453239</v>
      </c>
    </row>
    <row r="29" spans="1:8" x14ac:dyDescent="0.2">
      <c r="A29" s="17">
        <v>28</v>
      </c>
      <c r="B29" s="7" t="s">
        <v>131</v>
      </c>
      <c r="C29" s="7" t="s">
        <v>216</v>
      </c>
      <c r="D29" s="16">
        <v>32.868299999999998</v>
      </c>
      <c r="E29" s="16">
        <f t="shared" si="0"/>
        <v>12.757019003585306</v>
      </c>
      <c r="F29" s="7">
        <v>28</v>
      </c>
      <c r="G29" s="16">
        <f t="shared" si="2"/>
        <v>7.741935483870968</v>
      </c>
      <c r="H29" s="16">
        <f t="shared" si="1"/>
        <v>20.498954487456274</v>
      </c>
    </row>
    <row r="30" spans="1:8" x14ac:dyDescent="0.2">
      <c r="A30" s="17">
        <v>29</v>
      </c>
      <c r="B30" s="7" t="s">
        <v>132</v>
      </c>
      <c r="C30" s="7" t="s">
        <v>209</v>
      </c>
      <c r="D30" s="16">
        <v>27.2424</v>
      </c>
      <c r="E30" s="16">
        <f t="shared" si="0"/>
        <v>10.573464843124603</v>
      </c>
      <c r="F30" s="7">
        <v>30</v>
      </c>
      <c r="G30" s="16">
        <f t="shared" si="2"/>
        <v>3.870967741935484</v>
      </c>
      <c r="H30" s="16">
        <f t="shared" si="1"/>
        <v>14.444432585060087</v>
      </c>
    </row>
    <row r="31" spans="1:8" x14ac:dyDescent="0.2">
      <c r="A31" s="17">
        <v>30</v>
      </c>
      <c r="B31" s="7" t="s">
        <v>135</v>
      </c>
      <c r="C31" s="7" t="s">
        <v>216</v>
      </c>
      <c r="D31" s="16">
        <v>19.6035</v>
      </c>
      <c r="E31" s="16">
        <f t="shared" si="0"/>
        <v>7.6086144411723318</v>
      </c>
      <c r="F31" s="7">
        <v>29</v>
      </c>
      <c r="G31" s="16">
        <f t="shared" si="2"/>
        <v>5.806451612903226</v>
      </c>
      <c r="H31" s="16">
        <f t="shared" si="1"/>
        <v>13.415066054075558</v>
      </c>
    </row>
    <row r="32" spans="1:8" x14ac:dyDescent="0.2">
      <c r="A32" s="17">
        <v>31</v>
      </c>
      <c r="B32" s="7" t="s">
        <v>134</v>
      </c>
      <c r="C32" s="7" t="s">
        <v>210</v>
      </c>
      <c r="D32" s="16">
        <v>23.880299999999998</v>
      </c>
      <c r="E32" s="16">
        <f t="shared" si="0"/>
        <v>9.2685487509642481</v>
      </c>
      <c r="F32" s="7">
        <v>31</v>
      </c>
      <c r="G32" s="16">
        <f t="shared" si="2"/>
        <v>1.935483870967742</v>
      </c>
      <c r="H32" s="16">
        <f t="shared" si="1"/>
        <v>11.20403262193199</v>
      </c>
    </row>
    <row r="33" spans="5:8" x14ac:dyDescent="0.2">
      <c r="E33" s="16">
        <f t="shared" ref="E33" si="3">IF(ISNUMBER(D33),D33/MAX(D:D)*40,0)</f>
        <v>0</v>
      </c>
      <c r="G33" s="16">
        <f t="shared" ref="G33" si="4">IF(ISNUMBER(F33),60*((MAX(F$2:F$33)+1-F33)/MAX(F$2:F$33)),0)</f>
        <v>0</v>
      </c>
      <c r="H33" s="16">
        <f t="shared" ref="H33" si="5">E33+G33</f>
        <v>0</v>
      </c>
    </row>
    <row r="35" spans="5:8" x14ac:dyDescent="0.2">
      <c r="G35" s="16">
        <f>60/MAX($A:$A)</f>
        <v>1.935483870967742</v>
      </c>
    </row>
  </sheetData>
  <sortState ref="B2:H32">
    <sortCondition descending="1" ref="H2:H32"/>
  </sortState>
  <phoneticPr fontId="4" type="noConversion"/>
  <printOptions gridLines="1"/>
  <pageMargins left="0.25" right="0.25" top="0.75" bottom="0.75" header="0.3" footer="0.3"/>
  <pageSetup orientation="landscape" horizontalDpi="4294967292" verticalDpi="4294967292" r:id="rId1"/>
  <headerFooter alignWithMargins="0">
    <oddHeader>&amp;C&amp;"Verdana,Bold"&amp;14Women's Epee</oddHeader>
    <oddFooter>&amp;R&amp;D  &amp;T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0"/>
  <sheetViews>
    <sheetView zoomScaleNormal="100" workbookViewId="0"/>
  </sheetViews>
  <sheetFormatPr defaultColWidth="11" defaultRowHeight="12.75" x14ac:dyDescent="0.2"/>
  <cols>
    <col min="1" max="1" width="3.625" style="10" bestFit="1" customWidth="1"/>
    <col min="2" max="2" width="22.125" style="6" bestFit="1" customWidth="1"/>
    <col min="3" max="3" width="17.625" style="6" bestFit="1" customWidth="1"/>
    <col min="4" max="4" width="9.25" style="8" customWidth="1"/>
    <col min="5" max="5" width="8.25" style="8" bestFit="1" customWidth="1"/>
    <col min="6" max="6" width="6" style="6" customWidth="1"/>
    <col min="7" max="7" width="8.25" style="8" bestFit="1" customWidth="1"/>
    <col min="8" max="8" width="9.25" style="8" bestFit="1" customWidth="1"/>
    <col min="9" max="9" width="5" style="6" bestFit="1" customWidth="1"/>
    <col min="10" max="16384" width="11" style="6"/>
  </cols>
  <sheetData>
    <row r="1" spans="1:10" x14ac:dyDescent="0.2">
      <c r="B1" s="11" t="s">
        <v>1</v>
      </c>
      <c r="C1" s="11" t="s">
        <v>2</v>
      </c>
      <c r="D1" s="12" t="s">
        <v>0</v>
      </c>
      <c r="E1" s="13" t="s">
        <v>15</v>
      </c>
      <c r="F1" s="14" t="s">
        <v>9</v>
      </c>
      <c r="G1" s="13" t="s">
        <v>16</v>
      </c>
      <c r="H1" s="13" t="s">
        <v>10</v>
      </c>
      <c r="I1" s="15"/>
    </row>
    <row r="2" spans="1:10" x14ac:dyDescent="0.2">
      <c r="A2" s="10">
        <v>1</v>
      </c>
      <c r="B2" s="7" t="s">
        <v>136</v>
      </c>
      <c r="C2" s="7" t="s">
        <v>205</v>
      </c>
      <c r="D2" s="8">
        <v>114.5711</v>
      </c>
      <c r="E2" s="8">
        <f t="shared" ref="E2:E37" si="0">IF(ISNUMBER(D2),D2/MAX(D:D)*40,0)</f>
        <v>40</v>
      </c>
      <c r="F2" s="34">
        <v>1</v>
      </c>
      <c r="G2" s="8">
        <f t="shared" ref="G2:G37" si="1">IF(ISNUMBER(F2),60*((MAX(F:F)+1-F2)/MAX(F:F)),0)</f>
        <v>60</v>
      </c>
      <c r="H2" s="8">
        <f t="shared" ref="H2:H37" si="2">E2+G2</f>
        <v>100</v>
      </c>
      <c r="I2" s="7" t="s">
        <v>236</v>
      </c>
    </row>
    <row r="3" spans="1:10" x14ac:dyDescent="0.2">
      <c r="A3" s="10">
        <v>2</v>
      </c>
      <c r="B3" s="6" t="s">
        <v>138</v>
      </c>
      <c r="C3" s="7" t="s">
        <v>205</v>
      </c>
      <c r="D3" s="8">
        <v>107.2295</v>
      </c>
      <c r="E3" s="8">
        <f t="shared" si="0"/>
        <v>37.436840529592544</v>
      </c>
      <c r="F3" s="34">
        <v>2</v>
      </c>
      <c r="G3" s="8">
        <f t="shared" si="1"/>
        <v>58.333333333333336</v>
      </c>
      <c r="H3" s="8">
        <f t="shared" si="2"/>
        <v>95.770173862925873</v>
      </c>
      <c r="I3" s="7" t="s">
        <v>237</v>
      </c>
    </row>
    <row r="4" spans="1:10" x14ac:dyDescent="0.2">
      <c r="A4" s="10">
        <v>3</v>
      </c>
      <c r="B4" s="6" t="s">
        <v>137</v>
      </c>
      <c r="C4" s="6" t="s">
        <v>203</v>
      </c>
      <c r="D4" s="8">
        <v>110.508</v>
      </c>
      <c r="E4" s="8">
        <f t="shared" si="0"/>
        <v>38.581457278493438</v>
      </c>
      <c r="F4" s="34">
        <v>3</v>
      </c>
      <c r="G4" s="8">
        <f t="shared" si="1"/>
        <v>56.666666666666664</v>
      </c>
      <c r="H4" s="8">
        <f t="shared" si="2"/>
        <v>95.248123945160103</v>
      </c>
      <c r="I4" s="7" t="s">
        <v>238</v>
      </c>
    </row>
    <row r="5" spans="1:10" x14ac:dyDescent="0.2">
      <c r="A5" s="10">
        <v>4</v>
      </c>
      <c r="B5" s="7" t="s">
        <v>139</v>
      </c>
      <c r="C5" s="6" t="s">
        <v>205</v>
      </c>
      <c r="D5" s="8">
        <v>105.54689999999999</v>
      </c>
      <c r="E5" s="8">
        <f t="shared" si="0"/>
        <v>36.849397448396665</v>
      </c>
      <c r="F5" s="34">
        <v>4</v>
      </c>
      <c r="G5" s="8">
        <f t="shared" si="1"/>
        <v>55</v>
      </c>
      <c r="H5" s="8">
        <f t="shared" si="2"/>
        <v>91.849397448396672</v>
      </c>
      <c r="J5" s="7" t="s">
        <v>244</v>
      </c>
    </row>
    <row r="6" spans="1:10" x14ac:dyDescent="0.2">
      <c r="A6" s="10">
        <v>5</v>
      </c>
      <c r="B6" s="6" t="s">
        <v>140</v>
      </c>
      <c r="C6" s="6" t="s">
        <v>215</v>
      </c>
      <c r="D6" s="8">
        <v>95.036699999999996</v>
      </c>
      <c r="E6" s="8">
        <f t="shared" si="0"/>
        <v>33.179990416431366</v>
      </c>
      <c r="F6" s="34">
        <v>5</v>
      </c>
      <c r="G6" s="8">
        <f t="shared" si="1"/>
        <v>53.333333333333329</v>
      </c>
      <c r="H6" s="8">
        <f t="shared" si="2"/>
        <v>86.513323749764695</v>
      </c>
      <c r="I6" s="37" t="s">
        <v>239</v>
      </c>
    </row>
    <row r="7" spans="1:10" ht="13.5" thickBot="1" x14ac:dyDescent="0.25">
      <c r="A7" s="3">
        <v>6</v>
      </c>
      <c r="B7" s="2" t="s">
        <v>141</v>
      </c>
      <c r="C7" s="2" t="s">
        <v>203</v>
      </c>
      <c r="D7" s="9">
        <v>91.096000000000004</v>
      </c>
      <c r="E7" s="9">
        <f t="shared" si="0"/>
        <v>31.804180984558936</v>
      </c>
      <c r="F7" s="36">
        <v>6</v>
      </c>
      <c r="G7" s="9">
        <f t="shared" si="1"/>
        <v>51.666666666666671</v>
      </c>
      <c r="H7" s="9">
        <f t="shared" si="2"/>
        <v>83.470847651225611</v>
      </c>
      <c r="I7" s="4" t="s">
        <v>240</v>
      </c>
    </row>
    <row r="8" spans="1:10" ht="13.5" thickTop="1" x14ac:dyDescent="0.2">
      <c r="A8" s="10">
        <v>7</v>
      </c>
      <c r="B8" s="6" t="s">
        <v>144</v>
      </c>
      <c r="C8" s="6" t="s">
        <v>215</v>
      </c>
      <c r="D8" s="8">
        <v>85.447000000000003</v>
      </c>
      <c r="E8" s="8">
        <f t="shared" si="0"/>
        <v>29.831955877180199</v>
      </c>
      <c r="F8" s="34">
        <v>8</v>
      </c>
      <c r="G8" s="8">
        <f t="shared" si="1"/>
        <v>48.333333333333336</v>
      </c>
      <c r="H8" s="8">
        <f t="shared" si="2"/>
        <v>78.165289210513535</v>
      </c>
      <c r="I8" s="25" t="s">
        <v>241</v>
      </c>
    </row>
    <row r="9" spans="1:10" x14ac:dyDescent="0.2">
      <c r="A9" s="10">
        <v>8</v>
      </c>
      <c r="B9" s="6" t="s">
        <v>149</v>
      </c>
      <c r="C9" s="6" t="s">
        <v>205</v>
      </c>
      <c r="D9" s="8">
        <v>75.240700000000004</v>
      </c>
      <c r="E9" s="8">
        <f t="shared" si="0"/>
        <v>26.268648900115302</v>
      </c>
      <c r="F9" s="34">
        <v>7</v>
      </c>
      <c r="G9" s="8">
        <f t="shared" si="1"/>
        <v>50</v>
      </c>
      <c r="H9" s="8">
        <f t="shared" si="2"/>
        <v>76.268648900115295</v>
      </c>
    </row>
    <row r="10" spans="1:10" x14ac:dyDescent="0.2">
      <c r="A10" s="10">
        <v>9</v>
      </c>
      <c r="B10" s="6" t="s">
        <v>142</v>
      </c>
      <c r="C10" s="6" t="s">
        <v>208</v>
      </c>
      <c r="D10" s="8">
        <v>87.628799999999998</v>
      </c>
      <c r="E10" s="8">
        <f t="shared" si="0"/>
        <v>30.593683747472092</v>
      </c>
      <c r="F10" s="34">
        <v>11</v>
      </c>
      <c r="G10" s="8">
        <f t="shared" si="1"/>
        <v>43.333333333333336</v>
      </c>
      <c r="H10" s="8">
        <f t="shared" si="2"/>
        <v>73.927017080805427</v>
      </c>
    </row>
    <row r="11" spans="1:10" x14ac:dyDescent="0.2">
      <c r="A11" s="10">
        <v>10</v>
      </c>
      <c r="B11" s="21" t="s">
        <v>145</v>
      </c>
      <c r="C11" s="6" t="s">
        <v>208</v>
      </c>
      <c r="D11" s="8">
        <v>79.281999999999996</v>
      </c>
      <c r="E11" s="8">
        <f t="shared" si="0"/>
        <v>27.679580627226237</v>
      </c>
      <c r="F11" s="34">
        <v>10</v>
      </c>
      <c r="G11" s="8">
        <f t="shared" si="1"/>
        <v>45</v>
      </c>
      <c r="H11" s="8">
        <f t="shared" si="2"/>
        <v>72.679580627226244</v>
      </c>
      <c r="I11" s="7"/>
    </row>
    <row r="12" spans="1:10" x14ac:dyDescent="0.2">
      <c r="A12" s="10">
        <v>11</v>
      </c>
      <c r="B12" s="6" t="s">
        <v>147</v>
      </c>
      <c r="C12" s="6" t="s">
        <v>203</v>
      </c>
      <c r="D12" s="8">
        <v>72.330100000000002</v>
      </c>
      <c r="E12" s="8">
        <f t="shared" si="0"/>
        <v>25.252476409845066</v>
      </c>
      <c r="F12" s="34">
        <v>9</v>
      </c>
      <c r="G12" s="8">
        <f t="shared" si="1"/>
        <v>46.666666666666664</v>
      </c>
      <c r="H12" s="8">
        <f t="shared" si="2"/>
        <v>71.91914307651173</v>
      </c>
    </row>
    <row r="13" spans="1:10" x14ac:dyDescent="0.2">
      <c r="A13" s="10">
        <v>12</v>
      </c>
      <c r="B13" s="6" t="s">
        <v>143</v>
      </c>
      <c r="C13" s="6" t="s">
        <v>215</v>
      </c>
      <c r="D13" s="8">
        <v>85.457800000000006</v>
      </c>
      <c r="E13" s="8">
        <f t="shared" si="0"/>
        <v>29.83572646155968</v>
      </c>
      <c r="F13" s="34">
        <v>12</v>
      </c>
      <c r="G13" s="8">
        <f t="shared" si="1"/>
        <v>41.666666666666664</v>
      </c>
      <c r="H13" s="8">
        <f t="shared" si="2"/>
        <v>71.502393128226345</v>
      </c>
    </row>
    <row r="14" spans="1:10" x14ac:dyDescent="0.2">
      <c r="A14" s="10">
        <v>13</v>
      </c>
      <c r="B14" s="6" t="s">
        <v>223</v>
      </c>
      <c r="C14" s="6" t="s">
        <v>204</v>
      </c>
      <c r="D14" s="8">
        <v>70.337800000000001</v>
      </c>
      <c r="E14" s="8">
        <f t="shared" si="0"/>
        <v>24.556908330285733</v>
      </c>
      <c r="F14" s="34">
        <v>13</v>
      </c>
      <c r="G14" s="8">
        <f t="shared" si="1"/>
        <v>40</v>
      </c>
      <c r="H14" s="8">
        <f t="shared" si="2"/>
        <v>64.556908330285736</v>
      </c>
    </row>
    <row r="15" spans="1:10" x14ac:dyDescent="0.2">
      <c r="A15" s="10">
        <v>14</v>
      </c>
      <c r="B15" s="7" t="s">
        <v>150</v>
      </c>
      <c r="C15" s="6" t="s">
        <v>215</v>
      </c>
      <c r="D15" s="35">
        <v>71.528499999999994</v>
      </c>
      <c r="E15" s="8">
        <f t="shared" si="0"/>
        <v>24.972615258123554</v>
      </c>
      <c r="F15" s="34">
        <v>14</v>
      </c>
      <c r="G15" s="8">
        <f t="shared" si="1"/>
        <v>38.333333333333329</v>
      </c>
      <c r="H15" s="8">
        <f t="shared" si="2"/>
        <v>63.305948591456882</v>
      </c>
    </row>
    <row r="16" spans="1:10" x14ac:dyDescent="0.2">
      <c r="A16" s="10">
        <v>15</v>
      </c>
      <c r="B16" s="6" t="s">
        <v>151</v>
      </c>
      <c r="C16" s="7" t="s">
        <v>203</v>
      </c>
      <c r="D16" s="8">
        <v>68.566199999999995</v>
      </c>
      <c r="E16" s="8">
        <f t="shared" si="0"/>
        <v>23.938392840777468</v>
      </c>
      <c r="F16" s="34">
        <v>16</v>
      </c>
      <c r="G16" s="8">
        <f t="shared" si="1"/>
        <v>35</v>
      </c>
      <c r="H16" s="8">
        <f t="shared" si="2"/>
        <v>58.938392840777468</v>
      </c>
    </row>
    <row r="17" spans="1:8" x14ac:dyDescent="0.2">
      <c r="A17" s="10">
        <v>16</v>
      </c>
      <c r="B17" s="6" t="s">
        <v>152</v>
      </c>
      <c r="C17" s="6" t="s">
        <v>215</v>
      </c>
      <c r="D17" s="8">
        <v>62.666699999999999</v>
      </c>
      <c r="E17" s="8">
        <f t="shared" si="0"/>
        <v>21.878711123485765</v>
      </c>
      <c r="F17" s="34">
        <v>16</v>
      </c>
      <c r="G17" s="8">
        <f t="shared" si="1"/>
        <v>35</v>
      </c>
      <c r="H17" s="8">
        <f t="shared" si="2"/>
        <v>56.878711123485765</v>
      </c>
    </row>
    <row r="18" spans="1:8" x14ac:dyDescent="0.2">
      <c r="A18" s="10">
        <v>17</v>
      </c>
      <c r="B18" s="7" t="s">
        <v>156</v>
      </c>
      <c r="C18" s="7" t="s">
        <v>209</v>
      </c>
      <c r="D18" s="8">
        <v>52.913600000000002</v>
      </c>
      <c r="E18" s="8">
        <f t="shared" si="0"/>
        <v>18.473629039085772</v>
      </c>
      <c r="F18" s="34">
        <v>15</v>
      </c>
      <c r="G18" s="8">
        <f t="shared" si="1"/>
        <v>36.666666666666671</v>
      </c>
      <c r="H18" s="8">
        <f t="shared" si="2"/>
        <v>55.140295705752443</v>
      </c>
    </row>
    <row r="19" spans="1:8" x14ac:dyDescent="0.2">
      <c r="A19" s="10">
        <v>18</v>
      </c>
      <c r="B19" s="6" t="s">
        <v>148</v>
      </c>
      <c r="C19" s="6" t="s">
        <v>216</v>
      </c>
      <c r="D19" s="8">
        <v>70.763000000000005</v>
      </c>
      <c r="E19" s="8">
        <f t="shared" si="0"/>
        <v>24.70535763381865</v>
      </c>
      <c r="F19" s="6">
        <v>20</v>
      </c>
      <c r="G19" s="8">
        <f t="shared" si="1"/>
        <v>28.333333333333332</v>
      </c>
      <c r="H19" s="8">
        <f t="shared" si="2"/>
        <v>53.038690967151979</v>
      </c>
    </row>
    <row r="20" spans="1:8" x14ac:dyDescent="0.2">
      <c r="A20" s="10">
        <v>19</v>
      </c>
      <c r="B20" s="6" t="s">
        <v>222</v>
      </c>
      <c r="C20" s="6" t="s">
        <v>204</v>
      </c>
      <c r="D20" s="8">
        <v>84.634600000000006</v>
      </c>
      <c r="E20" s="8">
        <f t="shared" si="0"/>
        <v>29.54832414107921</v>
      </c>
      <c r="F20" s="6">
        <v>23</v>
      </c>
      <c r="G20" s="8">
        <f t="shared" si="1"/>
        <v>23.333333333333332</v>
      </c>
      <c r="H20" s="8">
        <f t="shared" si="2"/>
        <v>52.881657474412542</v>
      </c>
    </row>
    <row r="21" spans="1:8" x14ac:dyDescent="0.2">
      <c r="A21" s="10">
        <v>20</v>
      </c>
      <c r="B21" s="6" t="s">
        <v>146</v>
      </c>
      <c r="C21" s="6" t="s">
        <v>208</v>
      </c>
      <c r="D21" s="8">
        <v>78.247399999999999</v>
      </c>
      <c r="E21" s="8">
        <f t="shared" si="0"/>
        <v>27.318372608799251</v>
      </c>
      <c r="F21" s="6">
        <v>22</v>
      </c>
      <c r="G21" s="8">
        <f t="shared" si="1"/>
        <v>25</v>
      </c>
      <c r="H21" s="8">
        <f t="shared" si="2"/>
        <v>52.318372608799251</v>
      </c>
    </row>
    <row r="22" spans="1:8" x14ac:dyDescent="0.2">
      <c r="A22" s="10">
        <v>21</v>
      </c>
      <c r="B22" s="7" t="s">
        <v>228</v>
      </c>
      <c r="C22" s="6" t="s">
        <v>209</v>
      </c>
      <c r="D22" s="8">
        <v>54.773099999999999</v>
      </c>
      <c r="E22" s="8">
        <f t="shared" si="0"/>
        <v>19.122832895904814</v>
      </c>
      <c r="F22" s="6">
        <v>19</v>
      </c>
      <c r="G22" s="8">
        <f t="shared" si="1"/>
        <v>30</v>
      </c>
      <c r="H22" s="8">
        <f t="shared" si="2"/>
        <v>49.122832895904814</v>
      </c>
    </row>
    <row r="23" spans="1:8" x14ac:dyDescent="0.2">
      <c r="A23" s="10">
        <v>22</v>
      </c>
      <c r="B23" s="7" t="s">
        <v>159</v>
      </c>
      <c r="C23" s="7" t="s">
        <v>202</v>
      </c>
      <c r="D23" s="16">
        <v>45.325299999999999</v>
      </c>
      <c r="E23" s="8">
        <f t="shared" si="0"/>
        <v>15.824339645861826</v>
      </c>
      <c r="F23" s="34">
        <v>18</v>
      </c>
      <c r="G23" s="8">
        <f t="shared" si="1"/>
        <v>31.666666666666668</v>
      </c>
      <c r="H23" s="16">
        <f t="shared" si="2"/>
        <v>47.491006312528498</v>
      </c>
    </row>
    <row r="24" spans="1:8" x14ac:dyDescent="0.2">
      <c r="A24" s="10">
        <v>23</v>
      </c>
      <c r="B24" s="6" t="s">
        <v>155</v>
      </c>
      <c r="C24" s="7" t="s">
        <v>29</v>
      </c>
      <c r="D24" s="8">
        <v>55.148600000000002</v>
      </c>
      <c r="E24" s="8">
        <f t="shared" si="0"/>
        <v>19.25393052872845</v>
      </c>
      <c r="F24" s="6">
        <v>21</v>
      </c>
      <c r="G24" s="8">
        <f t="shared" si="1"/>
        <v>26.666666666666664</v>
      </c>
      <c r="H24" s="8">
        <f t="shared" si="2"/>
        <v>45.920597195395118</v>
      </c>
    </row>
    <row r="25" spans="1:8" x14ac:dyDescent="0.2">
      <c r="A25" s="10">
        <v>24</v>
      </c>
      <c r="B25" s="6" t="s">
        <v>153</v>
      </c>
      <c r="C25" s="6" t="s">
        <v>208</v>
      </c>
      <c r="D25" s="8">
        <v>60.640999999999998</v>
      </c>
      <c r="E25" s="8">
        <f t="shared" si="0"/>
        <v>21.171482162604708</v>
      </c>
      <c r="F25" s="6">
        <v>24</v>
      </c>
      <c r="G25" s="8">
        <f t="shared" si="1"/>
        <v>21.666666666666668</v>
      </c>
      <c r="H25" s="8">
        <f t="shared" si="2"/>
        <v>42.838148829271375</v>
      </c>
    </row>
    <row r="26" spans="1:8" x14ac:dyDescent="0.2">
      <c r="A26" s="10">
        <v>25</v>
      </c>
      <c r="B26" s="6" t="s">
        <v>224</v>
      </c>
      <c r="C26" s="6" t="s">
        <v>204</v>
      </c>
      <c r="D26" s="8">
        <v>56.593499999999999</v>
      </c>
      <c r="E26" s="8">
        <f t="shared" si="0"/>
        <v>19.758385840757398</v>
      </c>
      <c r="F26" s="6">
        <v>25</v>
      </c>
      <c r="G26" s="8">
        <f t="shared" si="1"/>
        <v>20</v>
      </c>
      <c r="H26" s="8">
        <f t="shared" si="2"/>
        <v>39.758385840757398</v>
      </c>
    </row>
    <row r="27" spans="1:8" x14ac:dyDescent="0.2">
      <c r="A27" s="10">
        <v>26</v>
      </c>
      <c r="B27" s="21" t="s">
        <v>154</v>
      </c>
      <c r="C27" s="6" t="s">
        <v>216</v>
      </c>
      <c r="D27" s="8">
        <v>60.610399999999998</v>
      </c>
      <c r="E27" s="8">
        <f t="shared" si="0"/>
        <v>21.160798840196176</v>
      </c>
      <c r="F27" s="6">
        <v>27</v>
      </c>
      <c r="G27" s="8">
        <f t="shared" si="1"/>
        <v>16.666666666666668</v>
      </c>
      <c r="H27" s="8">
        <f t="shared" si="2"/>
        <v>37.827465506862843</v>
      </c>
    </row>
    <row r="28" spans="1:8" x14ac:dyDescent="0.2">
      <c r="A28" s="10">
        <v>27</v>
      </c>
      <c r="B28" s="7" t="s">
        <v>157</v>
      </c>
      <c r="C28" s="6" t="s">
        <v>206</v>
      </c>
      <c r="D28" s="8">
        <v>50.715000000000003</v>
      </c>
      <c r="E28" s="8">
        <f t="shared" si="0"/>
        <v>17.706035815314682</v>
      </c>
      <c r="F28" s="6">
        <v>26</v>
      </c>
      <c r="G28" s="8">
        <f t="shared" si="1"/>
        <v>18.333333333333336</v>
      </c>
      <c r="H28" s="8">
        <f t="shared" si="2"/>
        <v>36.039369148648021</v>
      </c>
    </row>
    <row r="29" spans="1:8" x14ac:dyDescent="0.2">
      <c r="A29" s="10">
        <v>28</v>
      </c>
      <c r="B29" s="7" t="s">
        <v>158</v>
      </c>
      <c r="C29" s="6" t="s">
        <v>206</v>
      </c>
      <c r="D29" s="8">
        <v>50.234999999999999</v>
      </c>
      <c r="E29" s="8">
        <f t="shared" si="0"/>
        <v>17.538454287337728</v>
      </c>
      <c r="F29" s="6">
        <v>28</v>
      </c>
      <c r="G29" s="8">
        <f t="shared" si="1"/>
        <v>15</v>
      </c>
      <c r="H29" s="8">
        <f t="shared" si="2"/>
        <v>32.538454287337728</v>
      </c>
    </row>
    <row r="30" spans="1:8" x14ac:dyDescent="0.2">
      <c r="A30" s="10">
        <v>29</v>
      </c>
      <c r="B30" s="6" t="s">
        <v>161</v>
      </c>
      <c r="C30" s="6" t="s">
        <v>207</v>
      </c>
      <c r="D30" s="8">
        <v>33.18</v>
      </c>
      <c r="E30" s="8">
        <f t="shared" si="0"/>
        <v>11.584073121406707</v>
      </c>
      <c r="F30" s="6">
        <v>29</v>
      </c>
      <c r="G30" s="8">
        <f t="shared" si="1"/>
        <v>13.333333333333332</v>
      </c>
      <c r="H30" s="8">
        <f t="shared" si="2"/>
        <v>24.917406454740039</v>
      </c>
    </row>
    <row r="31" spans="1:8" x14ac:dyDescent="0.2">
      <c r="A31" s="10">
        <v>30</v>
      </c>
      <c r="B31" s="6" t="s">
        <v>162</v>
      </c>
      <c r="C31" s="7" t="s">
        <v>202</v>
      </c>
      <c r="D31" s="8">
        <v>36.574399999999997</v>
      </c>
      <c r="E31" s="8">
        <f t="shared" si="0"/>
        <v>12.769153826750374</v>
      </c>
      <c r="F31" s="6">
        <v>31</v>
      </c>
      <c r="G31" s="8">
        <f t="shared" si="1"/>
        <v>10</v>
      </c>
      <c r="H31" s="8">
        <f t="shared" si="2"/>
        <v>22.769153826750376</v>
      </c>
    </row>
    <row r="32" spans="1:8" x14ac:dyDescent="0.2">
      <c r="A32" s="10">
        <v>31</v>
      </c>
      <c r="B32" s="6" t="s">
        <v>165</v>
      </c>
      <c r="C32" s="6" t="s">
        <v>41</v>
      </c>
      <c r="D32" s="8">
        <v>27.235800000000001</v>
      </c>
      <c r="E32" s="8">
        <f t="shared" si="0"/>
        <v>9.5087853743221462</v>
      </c>
      <c r="F32" s="34">
        <v>30</v>
      </c>
      <c r="G32" s="8">
        <f t="shared" si="1"/>
        <v>11.666666666666666</v>
      </c>
      <c r="H32" s="8">
        <f t="shared" si="2"/>
        <v>21.175452040988812</v>
      </c>
    </row>
    <row r="33" spans="1:8" x14ac:dyDescent="0.2">
      <c r="A33" s="10">
        <v>32</v>
      </c>
      <c r="B33" s="6" t="s">
        <v>163</v>
      </c>
      <c r="C33" s="6" t="s">
        <v>41</v>
      </c>
      <c r="D33" s="8">
        <v>31.361499999999999</v>
      </c>
      <c r="E33" s="8">
        <f t="shared" si="0"/>
        <v>10.949183520102363</v>
      </c>
      <c r="F33" s="6">
        <v>32</v>
      </c>
      <c r="G33" s="8">
        <f t="shared" si="1"/>
        <v>8.3333333333333339</v>
      </c>
      <c r="H33" s="8">
        <f t="shared" si="2"/>
        <v>19.282516853435695</v>
      </c>
    </row>
    <row r="34" spans="1:8" x14ac:dyDescent="0.2">
      <c r="A34" s="10">
        <v>33</v>
      </c>
      <c r="B34" s="7" t="s">
        <v>160</v>
      </c>
      <c r="C34" s="6" t="s">
        <v>29</v>
      </c>
      <c r="D34" s="8">
        <v>40.548999999999999</v>
      </c>
      <c r="E34" s="8">
        <f t="shared" si="0"/>
        <v>14.156798704036184</v>
      </c>
      <c r="F34" s="6">
        <v>34</v>
      </c>
      <c r="G34" s="8">
        <f t="shared" si="1"/>
        <v>5</v>
      </c>
      <c r="H34" s="8">
        <f t="shared" si="2"/>
        <v>19.156798704036184</v>
      </c>
    </row>
    <row r="35" spans="1:8" x14ac:dyDescent="0.2">
      <c r="A35" s="10">
        <v>34</v>
      </c>
      <c r="B35" s="6" t="s">
        <v>166</v>
      </c>
      <c r="C35" s="6" t="s">
        <v>216</v>
      </c>
      <c r="D35" s="8">
        <v>23.85</v>
      </c>
      <c r="E35" s="8">
        <f t="shared" si="0"/>
        <v>8.326707171354732</v>
      </c>
      <c r="F35" s="6">
        <v>33</v>
      </c>
      <c r="G35" s="8">
        <f t="shared" si="1"/>
        <v>6.6666666666666661</v>
      </c>
      <c r="H35" s="8">
        <f t="shared" si="2"/>
        <v>14.993373838021398</v>
      </c>
    </row>
    <row r="36" spans="1:8" x14ac:dyDescent="0.2">
      <c r="A36" s="10">
        <v>35</v>
      </c>
      <c r="B36" s="6" t="s">
        <v>164</v>
      </c>
      <c r="C36" s="6" t="s">
        <v>206</v>
      </c>
      <c r="D36" s="8">
        <v>29.829499999999999</v>
      </c>
      <c r="E36" s="8">
        <f t="shared" si="0"/>
        <v>10.414319143309264</v>
      </c>
      <c r="F36" s="6">
        <v>36</v>
      </c>
      <c r="G36" s="8">
        <f t="shared" si="1"/>
        <v>1.6666666666666665</v>
      </c>
      <c r="H36" s="8">
        <f t="shared" si="2"/>
        <v>12.08098580997593</v>
      </c>
    </row>
    <row r="37" spans="1:8" x14ac:dyDescent="0.2">
      <c r="A37" s="10">
        <v>36</v>
      </c>
      <c r="B37" s="6" t="s">
        <v>167</v>
      </c>
      <c r="C37" s="6" t="s">
        <v>29</v>
      </c>
      <c r="D37" s="8">
        <v>23.575800000000001</v>
      </c>
      <c r="E37" s="8">
        <f t="shared" si="0"/>
        <v>8.2309762234978976</v>
      </c>
      <c r="F37" s="6">
        <v>35</v>
      </c>
      <c r="G37" s="8">
        <f t="shared" si="1"/>
        <v>3.333333333333333</v>
      </c>
      <c r="H37" s="8">
        <f t="shared" si="2"/>
        <v>11.56430955683123</v>
      </c>
    </row>
    <row r="38" spans="1:8" x14ac:dyDescent="0.2">
      <c r="E38" s="8">
        <f t="shared" ref="E38" si="3">IF(ISNUMBER(D38),D38/MAX(D:D)*40,0)</f>
        <v>0</v>
      </c>
      <c r="G38" s="8">
        <f t="shared" ref="G38" si="4">IF(ISNUMBER(F38),60*((MAX(F:F)+1-F38)/MAX(F:F)),0)</f>
        <v>0</v>
      </c>
      <c r="H38" s="8">
        <f t="shared" ref="H38" si="5">E38+G38</f>
        <v>0</v>
      </c>
    </row>
    <row r="40" spans="1:8" x14ac:dyDescent="0.2">
      <c r="G40" s="8">
        <f>60/MAX($A:$A)</f>
        <v>1.6666666666666667</v>
      </c>
    </row>
  </sheetData>
  <sortState ref="B2:H37">
    <sortCondition descending="1" ref="H2:H37"/>
  </sortState>
  <phoneticPr fontId="4" type="noConversion"/>
  <printOptions gridLines="1"/>
  <pageMargins left="0.25" right="0.25" top="0.75" bottom="0.75" header="0.3" footer="0.3"/>
  <pageSetup orientation="landscape" horizontalDpi="4294967292" verticalDpi="4294967292" r:id="rId1"/>
  <headerFooter alignWithMargins="0">
    <oddHeader>&amp;C&amp;"Verdana,Bold"&amp;14Women's Foil</oddHeader>
    <oddFooter>&amp;R&amp;D  &amp;T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0"/>
  <sheetViews>
    <sheetView zoomScaleNormal="100" workbookViewId="0">
      <selection activeCell="I14" sqref="I14"/>
    </sheetView>
  </sheetViews>
  <sheetFormatPr defaultColWidth="11" defaultRowHeight="12.75" x14ac:dyDescent="0.2"/>
  <cols>
    <col min="1" max="1" width="3.625" style="17" bestFit="1" customWidth="1"/>
    <col min="2" max="2" width="22.25" style="7" bestFit="1" customWidth="1"/>
    <col min="3" max="3" width="17.625" style="7" bestFit="1" customWidth="1"/>
    <col min="4" max="4" width="9.25" style="16" customWidth="1"/>
    <col min="5" max="5" width="8.25" style="16" bestFit="1" customWidth="1"/>
    <col min="6" max="6" width="6" style="7" customWidth="1"/>
    <col min="7" max="7" width="8.25" style="16" bestFit="1" customWidth="1"/>
    <col min="8" max="8" width="9.25" style="16" bestFit="1" customWidth="1"/>
    <col min="9" max="9" width="5" style="7" bestFit="1" customWidth="1"/>
    <col min="10" max="16384" width="11" style="7"/>
  </cols>
  <sheetData>
    <row r="1" spans="1:10" x14ac:dyDescent="0.2">
      <c r="B1" s="11" t="s">
        <v>1</v>
      </c>
      <c r="C1" s="11" t="s">
        <v>2</v>
      </c>
      <c r="D1" s="12" t="s">
        <v>0</v>
      </c>
      <c r="E1" s="12" t="s">
        <v>15</v>
      </c>
      <c r="F1" s="18" t="s">
        <v>9</v>
      </c>
      <c r="G1" s="12" t="s">
        <v>16</v>
      </c>
      <c r="H1" s="12" t="s">
        <v>10</v>
      </c>
      <c r="I1" s="19"/>
    </row>
    <row r="2" spans="1:10" x14ac:dyDescent="0.2">
      <c r="A2" s="17">
        <v>1</v>
      </c>
      <c r="B2" s="7" t="s">
        <v>168</v>
      </c>
      <c r="C2" s="7" t="s">
        <v>205</v>
      </c>
      <c r="D2" s="16">
        <v>107.3858</v>
      </c>
      <c r="E2" s="16">
        <f t="shared" ref="E2:E38" si="0">IF(ISNUMBER(D2),D2/MAX(D:D)*40,0)</f>
        <v>40</v>
      </c>
      <c r="F2" s="25">
        <v>1</v>
      </c>
      <c r="G2" s="16">
        <f t="shared" ref="G2:G38" si="1">IF(ISNUMBER(F2),60*((MAX(F:F)+1-F2)/MAX(F:F)),0)</f>
        <v>60</v>
      </c>
      <c r="H2" s="16">
        <f t="shared" ref="H2:H37" si="2">E2+G2</f>
        <v>100</v>
      </c>
      <c r="I2" s="7" t="s">
        <v>236</v>
      </c>
    </row>
    <row r="3" spans="1:10" x14ac:dyDescent="0.2">
      <c r="A3" s="17">
        <v>2</v>
      </c>
      <c r="B3" s="7" t="s">
        <v>169</v>
      </c>
      <c r="C3" s="7" t="s">
        <v>203</v>
      </c>
      <c r="D3" s="16">
        <v>100.0205</v>
      </c>
      <c r="E3" s="16">
        <f t="shared" si="0"/>
        <v>37.256508774903196</v>
      </c>
      <c r="F3" s="25">
        <v>2</v>
      </c>
      <c r="G3" s="16">
        <f t="shared" si="1"/>
        <v>58.333333333333336</v>
      </c>
      <c r="H3" s="16">
        <f t="shared" si="2"/>
        <v>95.589842108236525</v>
      </c>
      <c r="I3" s="7" t="s">
        <v>237</v>
      </c>
    </row>
    <row r="4" spans="1:10" x14ac:dyDescent="0.2">
      <c r="A4" s="17">
        <v>3</v>
      </c>
      <c r="B4" s="7" t="s">
        <v>170</v>
      </c>
      <c r="C4" s="7" t="s">
        <v>205</v>
      </c>
      <c r="D4" s="16">
        <v>96.002600000000001</v>
      </c>
      <c r="E4" s="16">
        <f t="shared" si="0"/>
        <v>35.759886316440351</v>
      </c>
      <c r="F4" s="25">
        <v>3</v>
      </c>
      <c r="G4" s="16">
        <f t="shared" si="1"/>
        <v>56.666666666666664</v>
      </c>
      <c r="H4" s="16">
        <f t="shared" si="2"/>
        <v>92.426552983107015</v>
      </c>
      <c r="I4" s="7" t="s">
        <v>238</v>
      </c>
    </row>
    <row r="5" spans="1:10" x14ac:dyDescent="0.2">
      <c r="A5" s="17">
        <v>4</v>
      </c>
      <c r="B5" s="7" t="s">
        <v>171</v>
      </c>
      <c r="C5" s="7" t="s">
        <v>203</v>
      </c>
      <c r="D5" s="16">
        <v>94.511700000000005</v>
      </c>
      <c r="E5" s="16">
        <f t="shared" si="0"/>
        <v>35.204542872521323</v>
      </c>
      <c r="F5" s="25">
        <v>4</v>
      </c>
      <c r="G5" s="16">
        <f t="shared" si="1"/>
        <v>55</v>
      </c>
      <c r="H5" s="16">
        <f t="shared" si="2"/>
        <v>90.20454287252133</v>
      </c>
      <c r="I5" s="25" t="s">
        <v>239</v>
      </c>
    </row>
    <row r="6" spans="1:10" x14ac:dyDescent="0.2">
      <c r="A6" s="17">
        <v>5</v>
      </c>
      <c r="B6" s="7" t="s">
        <v>172</v>
      </c>
      <c r="C6" s="7" t="s">
        <v>205</v>
      </c>
      <c r="D6" s="16">
        <v>92.525599999999997</v>
      </c>
      <c r="E6" s="16">
        <f t="shared" si="0"/>
        <v>34.464743010714635</v>
      </c>
      <c r="F6" s="25">
        <v>5</v>
      </c>
      <c r="G6" s="16">
        <f t="shared" si="1"/>
        <v>53.333333333333329</v>
      </c>
      <c r="H6" s="16">
        <f t="shared" si="2"/>
        <v>87.798076344047956</v>
      </c>
      <c r="J6" s="7" t="s">
        <v>244</v>
      </c>
    </row>
    <row r="7" spans="1:10" x14ac:dyDescent="0.2">
      <c r="A7" s="17">
        <v>6</v>
      </c>
      <c r="B7" s="7" t="s">
        <v>174</v>
      </c>
      <c r="C7" s="7" t="s">
        <v>216</v>
      </c>
      <c r="D7" s="16">
        <v>79.842299999999994</v>
      </c>
      <c r="E7" s="16">
        <f t="shared" si="0"/>
        <v>29.740356732454384</v>
      </c>
      <c r="F7" s="25">
        <v>6</v>
      </c>
      <c r="G7" s="16">
        <f t="shared" si="1"/>
        <v>51.666666666666671</v>
      </c>
      <c r="H7" s="16">
        <f t="shared" si="2"/>
        <v>81.407023399121059</v>
      </c>
      <c r="I7" s="25" t="s">
        <v>240</v>
      </c>
    </row>
    <row r="8" spans="1:10" ht="13.5" thickBot="1" x14ac:dyDescent="0.25">
      <c r="A8" s="22">
        <v>7</v>
      </c>
      <c r="B8" s="4" t="s">
        <v>176</v>
      </c>
      <c r="C8" s="4" t="s">
        <v>208</v>
      </c>
      <c r="D8" s="24">
        <v>76.930599999999998</v>
      </c>
      <c r="E8" s="24">
        <f t="shared" si="0"/>
        <v>28.655781304418273</v>
      </c>
      <c r="F8" s="33">
        <v>8</v>
      </c>
      <c r="G8" s="24">
        <f t="shared" si="1"/>
        <v>48.333333333333336</v>
      </c>
      <c r="H8" s="24">
        <f t="shared" si="2"/>
        <v>76.989114637751612</v>
      </c>
      <c r="I8" s="4" t="s">
        <v>241</v>
      </c>
    </row>
    <row r="9" spans="1:10" ht="13.5" thickTop="1" x14ac:dyDescent="0.2">
      <c r="A9" s="17">
        <v>8</v>
      </c>
      <c r="B9" s="7" t="s">
        <v>175</v>
      </c>
      <c r="C9" s="7" t="s">
        <v>203</v>
      </c>
      <c r="D9" s="16">
        <v>77.993700000000004</v>
      </c>
      <c r="E9" s="16">
        <f t="shared" si="0"/>
        <v>29.051774070687188</v>
      </c>
      <c r="F9" s="25">
        <v>10</v>
      </c>
      <c r="G9" s="16">
        <f t="shared" si="1"/>
        <v>45</v>
      </c>
      <c r="H9" s="16">
        <f t="shared" si="2"/>
        <v>74.051774070687188</v>
      </c>
      <c r="J9" s="7" t="s">
        <v>243</v>
      </c>
    </row>
    <row r="10" spans="1:10" x14ac:dyDescent="0.2">
      <c r="A10" s="17">
        <v>9</v>
      </c>
      <c r="B10" s="7" t="s">
        <v>173</v>
      </c>
      <c r="C10" s="7" t="s">
        <v>215</v>
      </c>
      <c r="D10" s="16">
        <v>81.021100000000004</v>
      </c>
      <c r="E10" s="16">
        <f t="shared" si="0"/>
        <v>30.17944644450197</v>
      </c>
      <c r="F10" s="25">
        <v>11</v>
      </c>
      <c r="G10" s="16">
        <f t="shared" si="1"/>
        <v>43.333333333333336</v>
      </c>
      <c r="H10" s="16">
        <f t="shared" si="2"/>
        <v>73.512779777835306</v>
      </c>
      <c r="I10" s="25" t="s">
        <v>242</v>
      </c>
    </row>
    <row r="11" spans="1:10" x14ac:dyDescent="0.2">
      <c r="A11" s="17">
        <v>10</v>
      </c>
      <c r="B11" s="7" t="s">
        <v>229</v>
      </c>
      <c r="C11" s="7" t="s">
        <v>204</v>
      </c>
      <c r="D11" s="16">
        <v>69.924499999999995</v>
      </c>
      <c r="E11" s="16">
        <f t="shared" si="0"/>
        <v>26.046088030260982</v>
      </c>
      <c r="F11" s="25">
        <v>9</v>
      </c>
      <c r="G11" s="16">
        <f t="shared" si="1"/>
        <v>46.666666666666664</v>
      </c>
      <c r="H11" s="16">
        <f t="shared" si="2"/>
        <v>72.712754696927647</v>
      </c>
      <c r="I11" s="25" t="s">
        <v>246</v>
      </c>
    </row>
    <row r="12" spans="1:10" x14ac:dyDescent="0.2">
      <c r="A12" s="17">
        <v>11</v>
      </c>
      <c r="B12" s="7" t="s">
        <v>181</v>
      </c>
      <c r="C12" s="7" t="s">
        <v>203</v>
      </c>
      <c r="D12" s="16">
        <v>60.666600000000003</v>
      </c>
      <c r="E12" s="16">
        <f t="shared" si="0"/>
        <v>22.59762463938435</v>
      </c>
      <c r="F12" s="25">
        <v>7</v>
      </c>
      <c r="G12" s="16">
        <f t="shared" si="1"/>
        <v>50</v>
      </c>
      <c r="H12" s="16">
        <f t="shared" si="2"/>
        <v>72.59762463938435</v>
      </c>
    </row>
    <row r="13" spans="1:10" x14ac:dyDescent="0.2">
      <c r="A13" s="17">
        <v>12</v>
      </c>
      <c r="B13" s="7" t="s">
        <v>179</v>
      </c>
      <c r="C13" s="7" t="s">
        <v>208</v>
      </c>
      <c r="D13" s="16">
        <v>69.434799999999996</v>
      </c>
      <c r="E13" s="16">
        <f t="shared" si="0"/>
        <v>25.863680300374909</v>
      </c>
      <c r="F13" s="25">
        <v>12</v>
      </c>
      <c r="G13" s="16">
        <f t="shared" si="1"/>
        <v>41.666666666666664</v>
      </c>
      <c r="H13" s="16">
        <f t="shared" si="2"/>
        <v>67.530346967041567</v>
      </c>
      <c r="I13" s="25" t="s">
        <v>246</v>
      </c>
    </row>
    <row r="14" spans="1:10" x14ac:dyDescent="0.2">
      <c r="A14" s="17">
        <v>13</v>
      </c>
      <c r="B14" s="7" t="s">
        <v>178</v>
      </c>
      <c r="C14" s="7" t="s">
        <v>208</v>
      </c>
      <c r="D14" s="16">
        <v>73.885499999999993</v>
      </c>
      <c r="E14" s="16">
        <f t="shared" si="0"/>
        <v>27.521515880125676</v>
      </c>
      <c r="F14" s="25">
        <v>13</v>
      </c>
      <c r="G14" s="16">
        <f t="shared" si="1"/>
        <v>40</v>
      </c>
      <c r="H14" s="16">
        <f t="shared" si="2"/>
        <v>67.521515880125676</v>
      </c>
    </row>
    <row r="15" spans="1:10" x14ac:dyDescent="0.2">
      <c r="A15" s="17">
        <v>14</v>
      </c>
      <c r="B15" s="7" t="s">
        <v>177</v>
      </c>
      <c r="C15" s="7" t="s">
        <v>208</v>
      </c>
      <c r="D15" s="16">
        <v>76.234200000000001</v>
      </c>
      <c r="E15" s="16">
        <f t="shared" si="0"/>
        <v>28.396380154545572</v>
      </c>
      <c r="F15" s="25">
        <v>14</v>
      </c>
      <c r="G15" s="16">
        <f t="shared" si="1"/>
        <v>38.333333333333329</v>
      </c>
      <c r="H15" s="16">
        <f t="shared" si="2"/>
        <v>66.729713487878897</v>
      </c>
    </row>
    <row r="16" spans="1:10" x14ac:dyDescent="0.2">
      <c r="A16" s="17">
        <v>15</v>
      </c>
      <c r="B16" s="7" t="s">
        <v>183</v>
      </c>
      <c r="C16" s="7" t="s">
        <v>205</v>
      </c>
      <c r="D16" s="16">
        <v>60.239899999999999</v>
      </c>
      <c r="E16" s="16">
        <f t="shared" si="0"/>
        <v>22.43868369933455</v>
      </c>
      <c r="F16" s="25">
        <v>16</v>
      </c>
      <c r="G16" s="16">
        <f t="shared" si="1"/>
        <v>35</v>
      </c>
      <c r="H16" s="16">
        <f t="shared" si="2"/>
        <v>57.438683699334547</v>
      </c>
    </row>
    <row r="17" spans="1:8" x14ac:dyDescent="0.2">
      <c r="A17" s="17">
        <v>16</v>
      </c>
      <c r="B17" s="7" t="s">
        <v>180</v>
      </c>
      <c r="C17" s="7" t="s">
        <v>216</v>
      </c>
      <c r="D17" s="16">
        <v>62.0242</v>
      </c>
      <c r="E17" s="16">
        <f t="shared" si="0"/>
        <v>23.103315335919646</v>
      </c>
      <c r="F17" s="25">
        <v>17</v>
      </c>
      <c r="G17" s="16">
        <f t="shared" si="1"/>
        <v>33.333333333333336</v>
      </c>
      <c r="H17" s="16">
        <f t="shared" si="2"/>
        <v>56.436648669252982</v>
      </c>
    </row>
    <row r="18" spans="1:8" x14ac:dyDescent="0.2">
      <c r="A18" s="17">
        <v>17</v>
      </c>
      <c r="B18" s="7" t="s">
        <v>187</v>
      </c>
      <c r="C18" s="7" t="s">
        <v>206</v>
      </c>
      <c r="D18" s="16">
        <v>36.064300000000003</v>
      </c>
      <c r="E18" s="16">
        <f t="shared" si="0"/>
        <v>13.433545217337862</v>
      </c>
      <c r="F18" s="25">
        <v>14</v>
      </c>
      <c r="G18" s="16">
        <f t="shared" si="1"/>
        <v>38.333333333333329</v>
      </c>
      <c r="H18" s="16">
        <f t="shared" si="2"/>
        <v>51.766878550671194</v>
      </c>
    </row>
    <row r="19" spans="1:8" x14ac:dyDescent="0.2">
      <c r="A19" s="17">
        <v>18</v>
      </c>
      <c r="B19" s="7" t="s">
        <v>182</v>
      </c>
      <c r="C19" s="7" t="s">
        <v>215</v>
      </c>
      <c r="D19" s="16">
        <v>61.106299999999997</v>
      </c>
      <c r="E19" s="16">
        <f t="shared" si="0"/>
        <v>22.761407932892432</v>
      </c>
      <c r="F19" s="7">
        <v>21</v>
      </c>
      <c r="G19" s="16">
        <f t="shared" si="1"/>
        <v>26.666666666666664</v>
      </c>
      <c r="H19" s="16">
        <f t="shared" si="2"/>
        <v>49.428074599559096</v>
      </c>
    </row>
    <row r="20" spans="1:8" x14ac:dyDescent="0.2">
      <c r="A20" s="17">
        <v>19</v>
      </c>
      <c r="B20" s="7" t="s">
        <v>185</v>
      </c>
      <c r="C20" s="7" t="s">
        <v>209</v>
      </c>
      <c r="D20" s="16">
        <v>47.579099999999997</v>
      </c>
      <c r="E20" s="16">
        <f t="shared" si="0"/>
        <v>17.722678417444392</v>
      </c>
      <c r="F20" s="25">
        <v>18</v>
      </c>
      <c r="G20" s="16">
        <f t="shared" si="1"/>
        <v>31.666666666666668</v>
      </c>
      <c r="H20" s="16">
        <f t="shared" si="2"/>
        <v>49.389345084111056</v>
      </c>
    </row>
    <row r="21" spans="1:8" x14ac:dyDescent="0.2">
      <c r="A21" s="17">
        <v>20</v>
      </c>
      <c r="B21" s="7" t="s">
        <v>230</v>
      </c>
      <c r="C21" s="7" t="s">
        <v>204</v>
      </c>
      <c r="D21" s="16">
        <v>51.892800000000001</v>
      </c>
      <c r="E21" s="16">
        <f t="shared" si="0"/>
        <v>19.329483041519456</v>
      </c>
      <c r="F21" s="7">
        <v>19</v>
      </c>
      <c r="G21" s="16">
        <f t="shared" si="1"/>
        <v>30</v>
      </c>
      <c r="H21" s="16">
        <f t="shared" si="2"/>
        <v>49.329483041519453</v>
      </c>
    </row>
    <row r="22" spans="1:8" x14ac:dyDescent="0.2">
      <c r="A22" s="17">
        <v>21</v>
      </c>
      <c r="B22" s="7" t="s">
        <v>184</v>
      </c>
      <c r="C22" s="7" t="s">
        <v>216</v>
      </c>
      <c r="D22" s="16">
        <v>53.058599999999998</v>
      </c>
      <c r="E22" s="16">
        <f t="shared" si="0"/>
        <v>19.763730400108766</v>
      </c>
      <c r="F22" s="7">
        <v>22</v>
      </c>
      <c r="G22" s="16">
        <f t="shared" si="1"/>
        <v>25</v>
      </c>
      <c r="H22" s="16">
        <f t="shared" si="2"/>
        <v>44.76373040010877</v>
      </c>
    </row>
    <row r="23" spans="1:8" x14ac:dyDescent="0.2">
      <c r="A23" s="17">
        <v>22</v>
      </c>
      <c r="B23" s="7" t="s">
        <v>188</v>
      </c>
      <c r="C23" s="7" t="s">
        <v>29</v>
      </c>
      <c r="D23" s="16">
        <v>40.113199999999999</v>
      </c>
      <c r="E23" s="16">
        <f t="shared" si="0"/>
        <v>14.941714826355065</v>
      </c>
      <c r="F23" s="7">
        <v>20</v>
      </c>
      <c r="G23" s="16">
        <f t="shared" si="1"/>
        <v>28.333333333333332</v>
      </c>
      <c r="H23" s="16">
        <f t="shared" si="2"/>
        <v>43.275048159688396</v>
      </c>
    </row>
    <row r="24" spans="1:8" x14ac:dyDescent="0.2">
      <c r="A24" s="17">
        <v>23</v>
      </c>
      <c r="B24" s="7" t="s">
        <v>186</v>
      </c>
      <c r="C24" s="7" t="s">
        <v>215</v>
      </c>
      <c r="D24" s="16">
        <v>38.103299999999997</v>
      </c>
      <c r="E24" s="16">
        <f t="shared" si="0"/>
        <v>14.19304973283246</v>
      </c>
      <c r="F24" s="7">
        <v>24</v>
      </c>
      <c r="G24" s="16">
        <f t="shared" si="1"/>
        <v>21.666666666666668</v>
      </c>
      <c r="H24" s="16">
        <f t="shared" si="2"/>
        <v>35.859716399499128</v>
      </c>
    </row>
    <row r="25" spans="1:8" x14ac:dyDescent="0.2">
      <c r="A25" s="17">
        <v>24</v>
      </c>
      <c r="B25" s="7" t="s">
        <v>189</v>
      </c>
      <c r="C25" s="7" t="s">
        <v>206</v>
      </c>
      <c r="D25" s="16">
        <v>29.729299999999999</v>
      </c>
      <c r="E25" s="16">
        <f t="shared" si="0"/>
        <v>11.073829128246008</v>
      </c>
      <c r="F25" s="7">
        <v>23</v>
      </c>
      <c r="G25" s="16">
        <f t="shared" si="1"/>
        <v>23.333333333333332</v>
      </c>
      <c r="H25" s="16">
        <f t="shared" si="2"/>
        <v>34.40716246157934</v>
      </c>
    </row>
    <row r="26" spans="1:8" x14ac:dyDescent="0.2">
      <c r="A26" s="17">
        <v>25</v>
      </c>
      <c r="B26" s="7" t="s">
        <v>190</v>
      </c>
      <c r="C26" s="7" t="s">
        <v>209</v>
      </c>
      <c r="D26" s="16">
        <v>27.797799999999999</v>
      </c>
      <c r="E26" s="16">
        <f t="shared" si="0"/>
        <v>10.354367150964093</v>
      </c>
      <c r="F26" s="7">
        <v>27</v>
      </c>
      <c r="G26" s="16">
        <f t="shared" si="1"/>
        <v>16.666666666666668</v>
      </c>
      <c r="H26" s="16">
        <f t="shared" si="2"/>
        <v>27.021033817630759</v>
      </c>
    </row>
    <row r="27" spans="1:8" x14ac:dyDescent="0.2">
      <c r="A27" s="17">
        <v>26</v>
      </c>
      <c r="B27" s="7" t="s">
        <v>191</v>
      </c>
      <c r="C27" s="7" t="s">
        <v>216</v>
      </c>
      <c r="D27" s="16">
        <v>23.2546</v>
      </c>
      <c r="E27" s="16">
        <f t="shared" si="0"/>
        <v>8.6620763639140357</v>
      </c>
      <c r="F27" s="7">
        <v>26</v>
      </c>
      <c r="G27" s="16">
        <f t="shared" si="1"/>
        <v>18.333333333333336</v>
      </c>
      <c r="H27" s="16">
        <f t="shared" si="2"/>
        <v>26.995409697247371</v>
      </c>
    </row>
    <row r="28" spans="1:8" x14ac:dyDescent="0.2">
      <c r="A28" s="17">
        <v>27</v>
      </c>
      <c r="B28" s="7" t="s">
        <v>193</v>
      </c>
      <c r="C28" s="7" t="s">
        <v>207</v>
      </c>
      <c r="D28" s="16">
        <v>14.6807</v>
      </c>
      <c r="E28" s="16">
        <f t="shared" si="0"/>
        <v>5.4683952626883627</v>
      </c>
      <c r="F28" s="25">
        <v>25</v>
      </c>
      <c r="G28" s="16">
        <f t="shared" si="1"/>
        <v>20</v>
      </c>
      <c r="H28" s="16">
        <f t="shared" si="2"/>
        <v>25.468395262688361</v>
      </c>
    </row>
    <row r="29" spans="1:8" x14ac:dyDescent="0.2">
      <c r="A29" s="17">
        <v>28</v>
      </c>
      <c r="B29" s="7" t="s">
        <v>192</v>
      </c>
      <c r="C29" s="7" t="s">
        <v>202</v>
      </c>
      <c r="D29" s="16">
        <v>23.639099999999999</v>
      </c>
      <c r="E29" s="16">
        <f t="shared" si="0"/>
        <v>8.8052982796608106</v>
      </c>
      <c r="F29" s="7">
        <v>30</v>
      </c>
      <c r="G29" s="16">
        <f t="shared" si="1"/>
        <v>11.666666666666666</v>
      </c>
      <c r="H29" s="16">
        <f t="shared" si="2"/>
        <v>20.471964946327475</v>
      </c>
    </row>
    <row r="30" spans="1:8" x14ac:dyDescent="0.2">
      <c r="A30" s="17">
        <v>29</v>
      </c>
      <c r="B30" s="7" t="s">
        <v>199</v>
      </c>
      <c r="C30" s="7" t="s">
        <v>206</v>
      </c>
      <c r="D30" s="16">
        <v>11.2843</v>
      </c>
      <c r="E30" s="16">
        <f t="shared" si="0"/>
        <v>4.2032745484039786</v>
      </c>
      <c r="F30" s="25">
        <v>28</v>
      </c>
      <c r="G30" s="16">
        <f t="shared" si="1"/>
        <v>15</v>
      </c>
      <c r="H30" s="16">
        <f t="shared" si="2"/>
        <v>19.203274548403979</v>
      </c>
    </row>
    <row r="31" spans="1:8" x14ac:dyDescent="0.2">
      <c r="A31" s="17">
        <v>30</v>
      </c>
      <c r="B31" s="7" t="s">
        <v>200</v>
      </c>
      <c r="C31" s="7" t="s">
        <v>41</v>
      </c>
      <c r="D31" s="16">
        <v>10.525</v>
      </c>
      <c r="E31" s="16">
        <f t="shared" si="0"/>
        <v>3.9204438575677605</v>
      </c>
      <c r="F31" s="25">
        <v>29</v>
      </c>
      <c r="G31" s="16">
        <f t="shared" si="1"/>
        <v>13.333333333333332</v>
      </c>
      <c r="H31" s="16">
        <f t="shared" si="2"/>
        <v>17.253777190901094</v>
      </c>
    </row>
    <row r="32" spans="1:8" x14ac:dyDescent="0.2">
      <c r="A32" s="17">
        <v>31</v>
      </c>
      <c r="B32" s="7" t="s">
        <v>196</v>
      </c>
      <c r="C32" s="7" t="s">
        <v>29</v>
      </c>
      <c r="D32" s="16">
        <v>13.6746</v>
      </c>
      <c r="E32" s="16">
        <f t="shared" si="0"/>
        <v>5.0936343538903648</v>
      </c>
      <c r="F32" s="7">
        <v>31</v>
      </c>
      <c r="G32" s="16">
        <f t="shared" si="1"/>
        <v>10</v>
      </c>
      <c r="H32" s="16">
        <f t="shared" si="2"/>
        <v>15.093634353890366</v>
      </c>
    </row>
    <row r="33" spans="1:8" x14ac:dyDescent="0.2">
      <c r="A33" s="17">
        <v>32</v>
      </c>
      <c r="B33" s="7" t="s">
        <v>197</v>
      </c>
      <c r="C33" s="7" t="s">
        <v>29</v>
      </c>
      <c r="D33" s="16">
        <v>11.650499999999999</v>
      </c>
      <c r="E33" s="16">
        <f t="shared" si="0"/>
        <v>4.3396799204364074</v>
      </c>
      <c r="F33" s="7">
        <v>33</v>
      </c>
      <c r="G33" s="16">
        <f t="shared" si="1"/>
        <v>6.6666666666666661</v>
      </c>
      <c r="H33" s="16">
        <f t="shared" si="2"/>
        <v>11.006346587103074</v>
      </c>
    </row>
    <row r="34" spans="1:8" x14ac:dyDescent="0.2">
      <c r="A34" s="17">
        <v>33</v>
      </c>
      <c r="B34" s="7" t="s">
        <v>201</v>
      </c>
      <c r="C34" s="7" t="s">
        <v>41</v>
      </c>
      <c r="D34" s="16">
        <v>6.5861999999999998</v>
      </c>
      <c r="E34" s="16">
        <f t="shared" si="0"/>
        <v>2.4532852574548962</v>
      </c>
      <c r="F34" s="25">
        <v>32</v>
      </c>
      <c r="G34" s="16">
        <f t="shared" si="1"/>
        <v>8.3333333333333339</v>
      </c>
      <c r="H34" s="16">
        <f t="shared" si="2"/>
        <v>10.78661859078823</v>
      </c>
    </row>
    <row r="35" spans="1:8" x14ac:dyDescent="0.2">
      <c r="A35" s="17">
        <v>34</v>
      </c>
      <c r="B35" s="7" t="s">
        <v>195</v>
      </c>
      <c r="C35" s="7" t="s">
        <v>202</v>
      </c>
      <c r="D35" s="16">
        <v>13.537800000000001</v>
      </c>
      <c r="E35" s="16">
        <f t="shared" si="0"/>
        <v>5.0426778959601739</v>
      </c>
      <c r="F35" s="7">
        <v>34</v>
      </c>
      <c r="G35" s="16">
        <f t="shared" si="1"/>
        <v>5</v>
      </c>
      <c r="H35" s="16">
        <f t="shared" si="2"/>
        <v>10.042677895960175</v>
      </c>
    </row>
    <row r="36" spans="1:8" x14ac:dyDescent="0.2">
      <c r="A36" s="17">
        <v>35</v>
      </c>
      <c r="B36" s="7" t="s">
        <v>194</v>
      </c>
      <c r="C36" s="7" t="s">
        <v>41</v>
      </c>
      <c r="D36" s="16">
        <v>13.068</v>
      </c>
      <c r="E36" s="16">
        <f t="shared" si="0"/>
        <v>4.8676826917525409</v>
      </c>
      <c r="F36" s="7">
        <v>35</v>
      </c>
      <c r="G36" s="16">
        <f t="shared" si="1"/>
        <v>3.333333333333333</v>
      </c>
      <c r="H36" s="16">
        <f t="shared" si="2"/>
        <v>8.2010160250858739</v>
      </c>
    </row>
    <row r="37" spans="1:8" x14ac:dyDescent="0.2">
      <c r="A37" s="17">
        <v>36</v>
      </c>
      <c r="B37" s="7" t="s">
        <v>198</v>
      </c>
      <c r="C37" s="7" t="s">
        <v>210</v>
      </c>
      <c r="D37" s="16">
        <v>11.533200000000001</v>
      </c>
      <c r="E37" s="16">
        <f t="shared" si="0"/>
        <v>4.295986992693634</v>
      </c>
      <c r="F37" s="7">
        <v>36</v>
      </c>
      <c r="G37" s="16">
        <f t="shared" si="1"/>
        <v>1.6666666666666665</v>
      </c>
      <c r="H37" s="16">
        <f t="shared" si="2"/>
        <v>5.962653659360301</v>
      </c>
    </row>
    <row r="38" spans="1:8" x14ac:dyDescent="0.2">
      <c r="E38" s="16">
        <f t="shared" si="0"/>
        <v>0</v>
      </c>
      <c r="G38" s="16">
        <f t="shared" si="1"/>
        <v>0</v>
      </c>
      <c r="H38" s="16">
        <f t="shared" ref="H38" si="3">E38+G38</f>
        <v>0</v>
      </c>
    </row>
    <row r="40" spans="1:8" x14ac:dyDescent="0.2">
      <c r="G40" s="16">
        <f>60/MAX($A:$A)</f>
        <v>1.6666666666666667</v>
      </c>
    </row>
  </sheetData>
  <sortState ref="B2:H37">
    <sortCondition descending="1" ref="H2:H37"/>
  </sortState>
  <phoneticPr fontId="4" type="noConversion"/>
  <printOptions gridLines="1"/>
  <pageMargins left="0.25" right="0.25" top="0.75" bottom="0.75" header="0.3" footer="0.3"/>
  <pageSetup orientation="landscape" horizontalDpi="4294967292" verticalDpi="4294967292" r:id="rId1"/>
  <headerFooter alignWithMargins="0">
    <oddHeader>&amp;C&amp;"Verdana,Bold"&amp;14Women's Sabre</oddHeader>
    <oddFooter>&amp;R&amp;D  &amp;T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workbookViewId="0"/>
  </sheetViews>
  <sheetFormatPr defaultRowHeight="12.75" x14ac:dyDescent="0.2"/>
  <cols>
    <col min="1" max="1" width="9" style="31"/>
    <col min="2" max="16384" width="9" style="1"/>
  </cols>
  <sheetData>
    <row r="1" spans="1:5" x14ac:dyDescent="0.2">
      <c r="B1" s="32" t="s">
        <v>11</v>
      </c>
      <c r="C1" s="32" t="s">
        <v>12</v>
      </c>
      <c r="D1" s="32" t="s">
        <v>13</v>
      </c>
      <c r="E1" s="32" t="s">
        <v>14</v>
      </c>
    </row>
    <row r="2" spans="1:5" x14ac:dyDescent="0.2">
      <c r="A2" s="32" t="s">
        <v>8</v>
      </c>
      <c r="B2" s="5">
        <v>8</v>
      </c>
      <c r="C2" s="5">
        <v>4</v>
      </c>
      <c r="D2" s="5">
        <v>8</v>
      </c>
      <c r="E2" s="5">
        <v>2</v>
      </c>
    </row>
    <row r="3" spans="1:5" x14ac:dyDescent="0.2">
      <c r="A3" s="32" t="s">
        <v>6</v>
      </c>
      <c r="B3" s="5">
        <v>7</v>
      </c>
      <c r="C3" s="5">
        <v>4</v>
      </c>
      <c r="D3" s="5">
        <v>8</v>
      </c>
      <c r="E3" s="5">
        <v>3</v>
      </c>
    </row>
    <row r="4" spans="1:5" x14ac:dyDescent="0.2">
      <c r="A4" s="32" t="s">
        <v>7</v>
      </c>
      <c r="B4" s="5">
        <v>7</v>
      </c>
      <c r="C4" s="5">
        <v>4</v>
      </c>
      <c r="D4" s="5">
        <v>9</v>
      </c>
      <c r="E4" s="5">
        <v>2</v>
      </c>
    </row>
    <row r="5" spans="1:5" x14ac:dyDescent="0.2">
      <c r="A5" s="32" t="s">
        <v>3</v>
      </c>
      <c r="B5" s="5">
        <v>7</v>
      </c>
      <c r="C5" s="5">
        <v>5</v>
      </c>
      <c r="D5" s="5">
        <v>8</v>
      </c>
      <c r="E5" s="5">
        <v>2</v>
      </c>
    </row>
    <row r="6" spans="1:5" x14ac:dyDescent="0.2">
      <c r="A6" s="32" t="s">
        <v>5</v>
      </c>
      <c r="B6" s="5">
        <v>6</v>
      </c>
      <c r="C6" s="5">
        <v>5</v>
      </c>
      <c r="D6" s="5">
        <v>9</v>
      </c>
      <c r="E6" s="5">
        <v>2</v>
      </c>
    </row>
    <row r="7" spans="1:5" x14ac:dyDescent="0.2">
      <c r="A7" s="32" t="s">
        <v>4</v>
      </c>
      <c r="B7" s="5">
        <v>7</v>
      </c>
      <c r="C7" s="5">
        <v>4</v>
      </c>
      <c r="D7" s="5">
        <v>9</v>
      </c>
      <c r="E7" s="5">
        <v>2</v>
      </c>
    </row>
    <row r="11" spans="1:5" ht="18" x14ac:dyDescent="0.2">
      <c r="A11" s="38" t="s">
        <v>17</v>
      </c>
      <c r="B11" s="38"/>
      <c r="C11" s="38"/>
      <c r="D11" s="38"/>
      <c r="E11" s="38"/>
    </row>
    <row r="13" spans="1:5" x14ac:dyDescent="0.2">
      <c r="B13" s="32" t="s">
        <v>11</v>
      </c>
      <c r="C13" s="32" t="s">
        <v>12</v>
      </c>
      <c r="D13" s="32" t="s">
        <v>13</v>
      </c>
      <c r="E13" s="32" t="s">
        <v>14</v>
      </c>
    </row>
    <row r="14" spans="1:5" x14ac:dyDescent="0.2">
      <c r="A14" s="32" t="s">
        <v>8</v>
      </c>
      <c r="B14" s="5"/>
      <c r="C14" s="5"/>
      <c r="D14" s="5"/>
      <c r="E14" s="5"/>
    </row>
    <row r="15" spans="1:5" x14ac:dyDescent="0.2">
      <c r="A15" s="32" t="s">
        <v>6</v>
      </c>
      <c r="B15" s="5"/>
      <c r="C15" s="5"/>
      <c r="D15" s="5"/>
      <c r="E15" s="5"/>
    </row>
    <row r="16" spans="1:5" x14ac:dyDescent="0.2">
      <c r="A16" s="32" t="s">
        <v>7</v>
      </c>
      <c r="B16" s="5"/>
      <c r="C16" s="5"/>
      <c r="D16" s="5"/>
      <c r="E16" s="5"/>
    </row>
    <row r="17" spans="1:5" x14ac:dyDescent="0.2">
      <c r="A17" s="32" t="s">
        <v>3</v>
      </c>
      <c r="B17" s="5"/>
      <c r="C17" s="5"/>
      <c r="D17" s="5"/>
      <c r="E17" s="5"/>
    </row>
    <row r="18" spans="1:5" x14ac:dyDescent="0.2">
      <c r="A18" s="32" t="s">
        <v>5</v>
      </c>
      <c r="B18" s="5"/>
      <c r="C18" s="5"/>
      <c r="D18" s="5"/>
      <c r="E18" s="5"/>
    </row>
    <row r="19" spans="1:5" x14ac:dyDescent="0.2">
      <c r="A19" s="32" t="s">
        <v>4</v>
      </c>
      <c r="B19" s="5"/>
      <c r="C19" s="5"/>
      <c r="D19" s="5"/>
      <c r="E19" s="5"/>
    </row>
  </sheetData>
  <mergeCells count="1">
    <mergeCell ref="A11:E11"/>
  </mergeCells>
  <printOptions horizontalCentered="1"/>
  <pageMargins left="0.7" right="0.7" top="0.75" bottom="0.75" header="0.3" footer="0.3"/>
  <pageSetup orientation="portrait" horizontalDpi="0" verticalDpi="0" r:id="rId1"/>
  <headerFooter>
    <oddHeader>&amp;C&amp;"Verdana,Bold"&amp;14Regional Weapon Allocations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6</vt:i4>
      </vt:variant>
    </vt:vector>
  </HeadingPairs>
  <TitlesOfParts>
    <vt:vector size="13" baseType="lpstr">
      <vt:lpstr>ME</vt:lpstr>
      <vt:lpstr>MF</vt:lpstr>
      <vt:lpstr>MS</vt:lpstr>
      <vt:lpstr>WE</vt:lpstr>
      <vt:lpstr>WF</vt:lpstr>
      <vt:lpstr>WS</vt:lpstr>
      <vt:lpstr>Allocations</vt:lpstr>
      <vt:lpstr>ME!Print_Area</vt:lpstr>
      <vt:lpstr>MF!Print_Area</vt:lpstr>
      <vt:lpstr>MS!Print_Area</vt:lpstr>
      <vt:lpstr>WE!Print_Area</vt:lpstr>
      <vt:lpstr>WF!Print_Area</vt:lpstr>
      <vt:lpstr>WS!Print_Area</vt:lpstr>
    </vt:vector>
  </TitlesOfParts>
  <Company>Vassar College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Vassar College</dc:creator>
  <cp:lastModifiedBy>George Masin</cp:lastModifiedBy>
  <cp:lastPrinted>2014-03-08T23:05:59Z</cp:lastPrinted>
  <dcterms:created xsi:type="dcterms:W3CDTF">2012-03-06T21:18:38Z</dcterms:created>
  <dcterms:modified xsi:type="dcterms:W3CDTF">2014-03-10T02:27:30Z</dcterms:modified>
</cp:coreProperties>
</file>