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95" yWindow="165" windowWidth="29040" windowHeight="18240" tabRatio="500" activeTab="6"/>
  </bookViews>
  <sheets>
    <sheet name="ME" sheetId="4" r:id="rId1"/>
    <sheet name="MF" sheetId="5" r:id="rId2"/>
    <sheet name="MS" sheetId="6" r:id="rId3"/>
    <sheet name="WE" sheetId="1" r:id="rId4"/>
    <sheet name="WF" sheetId="2" r:id="rId5"/>
    <sheet name="WS" sheetId="3" r:id="rId6"/>
    <sheet name="Allocations" sheetId="7" r:id="rId7"/>
  </sheets>
  <definedNames>
    <definedName name="_xlnm.Print_Area" localSheetId="0">ME!$A$1:$I$40</definedName>
    <definedName name="_xlnm.Print_Area" localSheetId="1">MF!$A$1:$I$41</definedName>
    <definedName name="_xlnm.Print_Area" localSheetId="2">MS!$A$1:$I$42</definedName>
    <definedName name="_xlnm.Print_Area" localSheetId="3">WE!$A$1:$I$60</definedName>
    <definedName name="_xlnm.Print_Area" localSheetId="4">WF!$A$1:$I$49</definedName>
    <definedName name="_xlnm.Print_Area" localSheetId="5">WS!$A$1:$I$46</definedName>
  </definedNames>
  <calcPr calcId="145621"/>
</workbook>
</file>

<file path=xl/calcChain.xml><?xml version="1.0" encoding="utf-8"?>
<calcChain xmlns="http://schemas.openxmlformats.org/spreadsheetml/2006/main">
  <c r="G48" i="1" l="1"/>
  <c r="E48" i="1"/>
  <c r="H48" i="1" s="1"/>
  <c r="G29" i="6"/>
  <c r="E29" i="6"/>
  <c r="H29" i="6" s="1"/>
  <c r="G27" i="6"/>
  <c r="E27" i="6"/>
  <c r="H27" i="6" s="1"/>
  <c r="G46" i="3" l="1"/>
  <c r="G37" i="3"/>
  <c r="E37" i="3"/>
  <c r="H37" i="3" s="1"/>
  <c r="G49" i="2"/>
  <c r="G59" i="1"/>
  <c r="G25" i="6"/>
  <c r="E25" i="6"/>
  <c r="H25" i="6" s="1"/>
  <c r="G40" i="6"/>
  <c r="G40" i="4"/>
  <c r="G41" i="5" l="1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2" i="2"/>
  <c r="G23" i="2"/>
  <c r="G21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1" i="2"/>
  <c r="G43" i="2"/>
  <c r="G44" i="2"/>
  <c r="G46" i="2"/>
  <c r="G45" i="2"/>
  <c r="G47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1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2" i="2"/>
  <c r="E41" i="2"/>
  <c r="E43" i="2"/>
  <c r="E44" i="2"/>
  <c r="E46" i="2"/>
  <c r="E45" i="2"/>
  <c r="E47" i="2"/>
  <c r="E2" i="2"/>
  <c r="E41" i="3"/>
  <c r="G41" i="3"/>
  <c r="E40" i="3"/>
  <c r="G40" i="3"/>
  <c r="E42" i="3"/>
  <c r="G42" i="3"/>
  <c r="E43" i="3"/>
  <c r="G43" i="3"/>
  <c r="E44" i="3"/>
  <c r="G44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4" i="1"/>
  <c r="G36" i="1"/>
  <c r="G37" i="1"/>
  <c r="G41" i="1"/>
  <c r="G38" i="1"/>
  <c r="G39" i="1"/>
  <c r="G40" i="1"/>
  <c r="G42" i="1"/>
  <c r="G43" i="1"/>
  <c r="G44" i="1"/>
  <c r="G45" i="1"/>
  <c r="G46" i="1"/>
  <c r="G47" i="1"/>
  <c r="G49" i="1"/>
  <c r="G50" i="1"/>
  <c r="G53" i="1"/>
  <c r="G52" i="1"/>
  <c r="G56" i="1"/>
  <c r="G55" i="1"/>
  <c r="G57" i="1"/>
  <c r="G51" i="1"/>
  <c r="G54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4" i="1"/>
  <c r="E36" i="1"/>
  <c r="E37" i="1"/>
  <c r="E41" i="1"/>
  <c r="E38" i="1"/>
  <c r="E39" i="1"/>
  <c r="E40" i="1"/>
  <c r="E42" i="1"/>
  <c r="E43" i="1"/>
  <c r="E44" i="1"/>
  <c r="E45" i="1"/>
  <c r="H45" i="1" s="1"/>
  <c r="E46" i="1"/>
  <c r="E47" i="1"/>
  <c r="E49" i="1"/>
  <c r="E50" i="1"/>
  <c r="E53" i="1"/>
  <c r="E52" i="1"/>
  <c r="E56" i="1"/>
  <c r="E55" i="1"/>
  <c r="H55" i="1" s="1"/>
  <c r="E57" i="1"/>
  <c r="E51" i="1"/>
  <c r="E54" i="1"/>
  <c r="E2" i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6" i="6"/>
  <c r="G28" i="6"/>
  <c r="G30" i="6"/>
  <c r="G31" i="6"/>
  <c r="G32" i="6"/>
  <c r="G33" i="6"/>
  <c r="G34" i="6"/>
  <c r="G35" i="6"/>
  <c r="G36" i="6"/>
  <c r="G37" i="6"/>
  <c r="G38" i="6"/>
  <c r="G2" i="6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2" i="5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2" i="4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6" i="6"/>
  <c r="E28" i="6"/>
  <c r="E30" i="6"/>
  <c r="E31" i="6"/>
  <c r="E32" i="6"/>
  <c r="E33" i="6"/>
  <c r="E34" i="6"/>
  <c r="E35" i="6"/>
  <c r="E36" i="6"/>
  <c r="E37" i="6"/>
  <c r="E38" i="6"/>
  <c r="E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H33" i="5" s="1"/>
  <c r="E34" i="5"/>
  <c r="E35" i="5"/>
  <c r="E36" i="5"/>
  <c r="E37" i="5"/>
  <c r="E38" i="5"/>
  <c r="H38" i="5" s="1"/>
  <c r="E39" i="5"/>
  <c r="E2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H37" i="4" s="1"/>
  <c r="E38" i="4"/>
  <c r="E2" i="4"/>
  <c r="H36" i="5"/>
  <c r="H44" i="1" l="1"/>
  <c r="H34" i="5"/>
  <c r="H43" i="1"/>
  <c r="H47" i="1"/>
  <c r="H53" i="1"/>
  <c r="H50" i="1"/>
  <c r="H40" i="1"/>
  <c r="H54" i="1"/>
  <c r="H49" i="1"/>
  <c r="H46" i="1"/>
  <c r="H38" i="6"/>
  <c r="H51" i="1"/>
  <c r="H57" i="1"/>
  <c r="H36" i="4"/>
  <c r="H36" i="2"/>
  <c r="H46" i="2"/>
  <c r="H37" i="2"/>
  <c r="H41" i="2"/>
  <c r="H44" i="2"/>
  <c r="H43" i="2"/>
  <c r="H35" i="2"/>
  <c r="H42" i="2"/>
  <c r="H40" i="2"/>
  <c r="H47" i="2"/>
  <c r="H39" i="2"/>
  <c r="H45" i="2"/>
  <c r="H38" i="2"/>
  <c r="H41" i="3"/>
  <c r="H43" i="3"/>
  <c r="H42" i="3"/>
  <c r="H40" i="3"/>
  <c r="H44" i="3"/>
  <c r="H56" i="1"/>
  <c r="H52" i="1"/>
  <c r="H42" i="1"/>
  <c r="H35" i="6"/>
  <c r="H37" i="5"/>
  <c r="H35" i="5"/>
  <c r="H35" i="4"/>
  <c r="H34" i="4"/>
  <c r="H33" i="4"/>
  <c r="H32" i="4"/>
  <c r="H38" i="4"/>
  <c r="H34" i="6"/>
  <c r="H37" i="6"/>
  <c r="H36" i="6"/>
  <c r="H39" i="5"/>
  <c r="H3" i="5"/>
  <c r="H14" i="5"/>
  <c r="H26" i="5"/>
  <c r="E3" i="3"/>
  <c r="E6" i="3"/>
  <c r="E5" i="3"/>
  <c r="E4" i="3"/>
  <c r="E9" i="3"/>
  <c r="E8" i="3"/>
  <c r="E12" i="3"/>
  <c r="E15" i="3"/>
  <c r="E21" i="3"/>
  <c r="E7" i="3"/>
  <c r="E17" i="3"/>
  <c r="E18" i="3"/>
  <c r="E13" i="3"/>
  <c r="E19" i="3"/>
  <c r="E10" i="3"/>
  <c r="E20" i="3"/>
  <c r="E11" i="3"/>
  <c r="E14" i="3"/>
  <c r="E24" i="3"/>
  <c r="E22" i="3"/>
  <c r="E29" i="3"/>
  <c r="E23" i="3"/>
  <c r="E16" i="3"/>
  <c r="E25" i="3"/>
  <c r="E26" i="3"/>
  <c r="E28" i="3"/>
  <c r="E31" i="3"/>
  <c r="E27" i="3"/>
  <c r="E32" i="3"/>
  <c r="E34" i="3"/>
  <c r="E30" i="3"/>
  <c r="E33" i="3"/>
  <c r="E39" i="3"/>
  <c r="E36" i="3"/>
  <c r="E35" i="3"/>
  <c r="E38" i="3"/>
  <c r="E2" i="3"/>
  <c r="H8" i="6"/>
  <c r="H17" i="6"/>
  <c r="G3" i="3"/>
  <c r="G6" i="3"/>
  <c r="G5" i="3"/>
  <c r="G4" i="3"/>
  <c r="G9" i="3"/>
  <c r="G8" i="3"/>
  <c r="G12" i="3"/>
  <c r="G15" i="3"/>
  <c r="G21" i="3"/>
  <c r="G7" i="3"/>
  <c r="G17" i="3"/>
  <c r="G18" i="3"/>
  <c r="G13" i="3"/>
  <c r="G19" i="3"/>
  <c r="G10" i="3"/>
  <c r="G20" i="3"/>
  <c r="G11" i="3"/>
  <c r="G14" i="3"/>
  <c r="G24" i="3"/>
  <c r="G22" i="3"/>
  <c r="G29" i="3"/>
  <c r="G23" i="3"/>
  <c r="G16" i="3"/>
  <c r="G25" i="3"/>
  <c r="G26" i="3"/>
  <c r="G28" i="3"/>
  <c r="G31" i="3"/>
  <c r="G27" i="3"/>
  <c r="G32" i="3"/>
  <c r="G34" i="3"/>
  <c r="G30" i="3"/>
  <c r="G33" i="3"/>
  <c r="G39" i="3"/>
  <c r="G36" i="3"/>
  <c r="G35" i="3"/>
  <c r="G38" i="3"/>
  <c r="G2" i="3"/>
  <c r="H5" i="2"/>
  <c r="H23" i="2"/>
  <c r="H31" i="2"/>
  <c r="H31" i="4"/>
  <c r="H19" i="5"/>
  <c r="H16" i="3" l="1"/>
  <c r="H12" i="3"/>
  <c r="H19" i="2"/>
  <c r="H6" i="2"/>
  <c r="H7" i="2"/>
  <c r="H2" i="2"/>
  <c r="H9" i="2"/>
  <c r="H13" i="2"/>
  <c r="H21" i="2"/>
  <c r="H24" i="2"/>
  <c r="H25" i="2"/>
  <c r="H18" i="2"/>
  <c r="H30" i="2"/>
  <c r="H16" i="2"/>
  <c r="H29" i="2"/>
  <c r="H32" i="2"/>
  <c r="H12" i="2"/>
  <c r="H3" i="2"/>
  <c r="H27" i="2"/>
  <c r="H34" i="2"/>
  <c r="H20" i="2"/>
  <c r="H26" i="2"/>
  <c r="H17" i="2"/>
  <c r="H11" i="2"/>
  <c r="H14" i="2"/>
  <c r="H10" i="2"/>
  <c r="H22" i="2"/>
  <c r="H4" i="2"/>
  <c r="H33" i="2"/>
  <c r="H8" i="2"/>
  <c r="H28" i="2"/>
  <c r="H15" i="2"/>
  <c r="H19" i="3"/>
  <c r="H22" i="3"/>
  <c r="H4" i="3"/>
  <c r="H38" i="3"/>
  <c r="H17" i="3"/>
  <c r="H6" i="3"/>
  <c r="H35" i="3"/>
  <c r="H21" i="3"/>
  <c r="H14" i="3"/>
  <c r="H5" i="3"/>
  <c r="H23" i="3"/>
  <c r="H29" i="3"/>
  <c r="H27" i="3"/>
  <c r="H33" i="3"/>
  <c r="H9" i="3"/>
  <c r="H31" i="3"/>
  <c r="H11" i="3"/>
  <c r="H25" i="3"/>
  <c r="H20" i="3"/>
  <c r="H34" i="3"/>
  <c r="H10" i="3"/>
  <c r="H36" i="3"/>
  <c r="H2" i="3"/>
  <c r="H18" i="3"/>
  <c r="H7" i="3"/>
  <c r="H30" i="3"/>
  <c r="H28" i="3"/>
  <c r="H24" i="3"/>
  <c r="H39" i="3"/>
  <c r="H32" i="3"/>
  <c r="H26" i="3"/>
  <c r="H15" i="3"/>
  <c r="H3" i="3"/>
  <c r="H13" i="3"/>
  <c r="H8" i="3"/>
  <c r="H30" i="1"/>
  <c r="H3" i="1"/>
  <c r="H5" i="1"/>
  <c r="H38" i="1"/>
  <c r="H32" i="1"/>
  <c r="H37" i="1"/>
  <c r="H23" i="1"/>
  <c r="H18" i="1"/>
  <c r="H6" i="1"/>
  <c r="H27" i="1"/>
  <c r="H19" i="1"/>
  <c r="H14" i="1"/>
  <c r="H4" i="1"/>
  <c r="H17" i="1"/>
  <c r="H8" i="1"/>
  <c r="H20" i="1"/>
  <c r="H9" i="1"/>
  <c r="H33" i="1"/>
  <c r="H26" i="1"/>
  <c r="H24" i="1"/>
  <c r="H39" i="1"/>
  <c r="H29" i="1"/>
  <c r="H22" i="1"/>
  <c r="H34" i="1"/>
  <c r="H28" i="1"/>
  <c r="H12" i="1"/>
  <c r="H41" i="1"/>
  <c r="H31" i="1"/>
  <c r="H15" i="1"/>
  <c r="H16" i="1"/>
  <c r="H10" i="1"/>
  <c r="H21" i="1"/>
  <c r="H7" i="1"/>
  <c r="H2" i="1"/>
  <c r="H13" i="1"/>
  <c r="H36" i="1"/>
  <c r="H25" i="1"/>
  <c r="H11" i="1"/>
  <c r="H35" i="1"/>
  <c r="H32" i="6"/>
  <c r="H24" i="6"/>
  <c r="H13" i="6"/>
  <c r="H16" i="6"/>
  <c r="H18" i="6"/>
  <c r="H11" i="6"/>
  <c r="H19" i="6"/>
  <c r="H23" i="6"/>
  <c r="H2" i="6"/>
  <c r="H10" i="6"/>
  <c r="H26" i="6"/>
  <c r="H5" i="6"/>
  <c r="H33" i="6"/>
  <c r="H21" i="6"/>
  <c r="H15" i="6"/>
  <c r="H4" i="6"/>
  <c r="H7" i="6"/>
  <c r="H31" i="6"/>
  <c r="H30" i="6"/>
  <c r="H22" i="6"/>
  <c r="H9" i="6"/>
  <c r="H6" i="6"/>
  <c r="H12" i="6"/>
  <c r="H3" i="6"/>
  <c r="H28" i="6"/>
  <c r="H14" i="6"/>
  <c r="H20" i="6"/>
  <c r="H9" i="4"/>
  <c r="H3" i="4"/>
  <c r="H18" i="4"/>
  <c r="H28" i="4"/>
  <c r="H24" i="4"/>
  <c r="H29" i="4"/>
  <c r="H21" i="4"/>
  <c r="H5" i="4"/>
  <c r="H14" i="4"/>
  <c r="H7" i="4"/>
  <c r="H26" i="4"/>
  <c r="H19" i="4"/>
  <c r="H22" i="4"/>
  <c r="H27" i="4"/>
  <c r="H12" i="4"/>
  <c r="H25" i="4"/>
  <c r="H11" i="4"/>
  <c r="H2" i="4"/>
  <c r="H17" i="4"/>
  <c r="H15" i="4"/>
  <c r="H6" i="4"/>
  <c r="H10" i="4"/>
  <c r="H20" i="4"/>
  <c r="H13" i="4"/>
  <c r="H30" i="4"/>
  <c r="H8" i="4"/>
  <c r="H4" i="4"/>
  <c r="H23" i="4"/>
  <c r="H16" i="4"/>
  <c r="H17" i="5"/>
  <c r="H28" i="5"/>
  <c r="H13" i="5"/>
  <c r="H2" i="5"/>
  <c r="H32" i="5"/>
  <c r="H25" i="5"/>
  <c r="H30" i="5"/>
  <c r="H29" i="5"/>
  <c r="H16" i="5"/>
  <c r="H4" i="5"/>
  <c r="H31" i="5"/>
  <c r="H11" i="5"/>
  <c r="H22" i="5"/>
  <c r="H12" i="5"/>
  <c r="H20" i="5"/>
  <c r="H9" i="5"/>
  <c r="H5" i="5"/>
  <c r="H24" i="5"/>
  <c r="H10" i="5"/>
  <c r="H18" i="5"/>
  <c r="H6" i="5"/>
  <c r="H27" i="5"/>
  <c r="H8" i="5"/>
  <c r="H21" i="5"/>
  <c r="H23" i="5"/>
  <c r="H7" i="5"/>
  <c r="H15" i="5"/>
</calcChain>
</file>

<file path=xl/sharedStrings.xml><?xml version="1.0" encoding="utf-8"?>
<sst xmlns="http://schemas.openxmlformats.org/spreadsheetml/2006/main" count="582" uniqueCount="299">
  <si>
    <t>FSF</t>
  </si>
  <si>
    <t>Boston College</t>
  </si>
  <si>
    <t>Name</t>
    <phoneticPr fontId="4" type="noConversion"/>
  </si>
  <si>
    <t>School</t>
    <phoneticPr fontId="4" type="noConversion"/>
  </si>
  <si>
    <t>WE</t>
  </si>
  <si>
    <t>WS</t>
  </si>
  <si>
    <t>WF</t>
  </si>
  <si>
    <t>MF</t>
  </si>
  <si>
    <t>MS</t>
  </si>
  <si>
    <t>ME</t>
  </si>
  <si>
    <t>Place</t>
  </si>
  <si>
    <t>Total</t>
  </si>
  <si>
    <t>Brian Ro</t>
  </si>
  <si>
    <t>Adam Watson</t>
  </si>
  <si>
    <t>Alen Hadzic</t>
  </si>
  <si>
    <t>Justin Wan</t>
  </si>
  <si>
    <t>Jake Hoyle</t>
  </si>
  <si>
    <t>Mike Raynis</t>
  </si>
  <si>
    <t>Harvard University</t>
  </si>
  <si>
    <t>Joseph Rafidi</t>
  </si>
  <si>
    <t>Peter Cohen</t>
  </si>
  <si>
    <t>Yale University</t>
  </si>
  <si>
    <t>Simon Jones</t>
  </si>
  <si>
    <t>Brown University</t>
  </si>
  <si>
    <t>Ben White</t>
  </si>
  <si>
    <t>Kelly McGuire</t>
  </si>
  <si>
    <t>Cornelius Saunders</t>
  </si>
  <si>
    <t>Tavish Pegram</t>
  </si>
  <si>
    <t>Vassar College</t>
  </si>
  <si>
    <t>Kevin Almerini</t>
  </si>
  <si>
    <t>Sacred Heart University</t>
  </si>
  <si>
    <t>Jackson Crane</t>
  </si>
  <si>
    <t>Kristopher White</t>
  </si>
  <si>
    <t>Benjamin Mappin-Kasirer</t>
  </si>
  <si>
    <t>Peregrine Badger</t>
  </si>
  <si>
    <t>Trevor Shepard</t>
  </si>
  <si>
    <t>Michael Fenech</t>
  </si>
  <si>
    <t>Andrew Dobbie</t>
  </si>
  <si>
    <t>Jack Greenfield</t>
  </si>
  <si>
    <t>Giulio Gueltrini</t>
  </si>
  <si>
    <t>Jeremiah German</t>
  </si>
  <si>
    <t>Nikhil Patel</t>
  </si>
  <si>
    <t>Ari Feingirsch</t>
  </si>
  <si>
    <t>Brandeis University</t>
  </si>
  <si>
    <t>Albert Starshak</t>
  </si>
  <si>
    <t>Evan Accardi</t>
  </si>
  <si>
    <t>New York University</t>
  </si>
  <si>
    <t>Jonathan Philippou</t>
  </si>
  <si>
    <t>Richmond Woodward</t>
  </si>
  <si>
    <t>Jonathan Jacovino</t>
  </si>
  <si>
    <t>Michele Caporizzi</t>
  </si>
  <si>
    <t>Michael Woo</t>
  </si>
  <si>
    <t>Jerry Chang</t>
  </si>
  <si>
    <t>Eli Schenkel</t>
  </si>
  <si>
    <t>Stuart Holmes</t>
  </si>
  <si>
    <t>Barrett Weiss</t>
  </si>
  <si>
    <t>Brian Kaneshige</t>
  </si>
  <si>
    <t>Philip Jamesson</t>
  </si>
  <si>
    <t>Adam Mathieu</t>
  </si>
  <si>
    <t>Harrison Bergman</t>
  </si>
  <si>
    <t>Brian Wang</t>
  </si>
  <si>
    <t>Jin Ishizuka</t>
  </si>
  <si>
    <t>Andrew Holmes</t>
  </si>
  <si>
    <t>Julian Cardillo</t>
  </si>
  <si>
    <t>Lee Hanmin</t>
  </si>
  <si>
    <t>Max Blitzer</t>
  </si>
  <si>
    <t>Lucas Lin</t>
  </si>
  <si>
    <t>James Broughton</t>
  </si>
  <si>
    <t>Patrick Riley</t>
  </si>
  <si>
    <t>Wilfred Curioso</t>
  </si>
  <si>
    <t>Joshua Grill</t>
  </si>
  <si>
    <t>Noah Berman</t>
  </si>
  <si>
    <t>Alexander Pensler</t>
  </si>
  <si>
    <t>Kyle Kennedy</t>
  </si>
  <si>
    <t>Christian Vastola</t>
  </si>
  <si>
    <t>Andrew Ark</t>
  </si>
  <si>
    <t>Dillon Lew</t>
  </si>
  <si>
    <t>Ethan Levy</t>
  </si>
  <si>
    <t>Alexander Harwood</t>
  </si>
  <si>
    <t>James Golin</t>
  </si>
  <si>
    <t>Daryl Homer</t>
  </si>
  <si>
    <t>Sean Buckley</t>
  </si>
  <si>
    <t>Eric Arzoian</t>
  </si>
  <si>
    <t>Alexander Ryjik</t>
  </si>
  <si>
    <t>Adam Mandel</t>
  </si>
  <si>
    <t>William Spear</t>
  </si>
  <si>
    <t>Geoffrey Loss</t>
  </si>
  <si>
    <t>Michael Josephs</t>
  </si>
  <si>
    <t>Andrew Kelly</t>
  </si>
  <si>
    <t>Nickolas Sledeski</t>
  </si>
  <si>
    <t>Nathaniel Benzimra</t>
  </si>
  <si>
    <t>Denis Dukhvalov</t>
  </si>
  <si>
    <t>Hugh O'Cinneide</t>
  </si>
  <si>
    <t>Nicholas Deak</t>
  </si>
  <si>
    <t>Stryker Weller</t>
  </si>
  <si>
    <t>Charles Efthimion</t>
  </si>
  <si>
    <t>Thomas Gerrity</t>
  </si>
  <si>
    <t>Jerry Xu</t>
  </si>
  <si>
    <t>Ehsan Izadmehr</t>
  </si>
  <si>
    <t>Ben Loft</t>
  </si>
  <si>
    <t>John Arden</t>
  </si>
  <si>
    <t>Devin Midgley</t>
  </si>
  <si>
    <t>Denis McGovern</t>
  </si>
  <si>
    <t>Stephan Teng</t>
  </si>
  <si>
    <t>William Zhao</t>
  </si>
  <si>
    <t>Lydia Kopecky</t>
  </si>
  <si>
    <t>Zsofia Fath</t>
  </si>
  <si>
    <t>Emma Vaggo</t>
  </si>
  <si>
    <t>Nina Van Loon</t>
  </si>
  <si>
    <t>Isis Washington</t>
  </si>
  <si>
    <t>Alina Ferdman</t>
  </si>
  <si>
    <t>Felicia Sun</t>
  </si>
  <si>
    <t>Megan Floyd</t>
  </si>
  <si>
    <t>Emma Peterson</t>
  </si>
  <si>
    <t>Natalie Gegan</t>
  </si>
  <si>
    <t>Olivia Adragna</t>
  </si>
  <si>
    <t>Nadia Eldeib</t>
  </si>
  <si>
    <t>Cara Hall</t>
  </si>
  <si>
    <t>Natalie Rossetti</t>
  </si>
  <si>
    <t>Cory Abbe</t>
  </si>
  <si>
    <t>Katherine Miller</t>
  </si>
  <si>
    <t>Mounica Paturu</t>
  </si>
  <si>
    <t>Caitlin Clevenger</t>
  </si>
  <si>
    <t>Laney Caldwell</t>
  </si>
  <si>
    <t>Diana Tsinis</t>
  </si>
  <si>
    <t>Vivian Yung</t>
  </si>
  <si>
    <t>Laura Jarin-Lipschitz</t>
  </si>
  <si>
    <t>Olivia Weller</t>
  </si>
  <si>
    <t>Cornell University</t>
  </si>
  <si>
    <t>Jenny Zheng</t>
  </si>
  <si>
    <t>Alyssa Parkhurst</t>
  </si>
  <si>
    <t>Robyn Shaffer</t>
  </si>
  <si>
    <t>Taylor Wong</t>
  </si>
  <si>
    <t>Sonya Glickman</t>
  </si>
  <si>
    <t>Colleen Mason</t>
  </si>
  <si>
    <t>Christiana Lai</t>
  </si>
  <si>
    <t>Mia Volpe</t>
  </si>
  <si>
    <t>Julia Malleck</t>
  </si>
  <si>
    <t>Tufts University</t>
  </si>
  <si>
    <t>Gwendolyn Mowell</t>
  </si>
  <si>
    <t>Hailey Huddleston</t>
  </si>
  <si>
    <t>Ella Barnes</t>
  </si>
  <si>
    <t>Alexis Gremillion</t>
  </si>
  <si>
    <t>Megan Lewis</t>
  </si>
  <si>
    <t>Evgeniya Kirpicheva</t>
  </si>
  <si>
    <t>Jackie Dubrovich</t>
  </si>
  <si>
    <t>Alexandra Kiefer</t>
  </si>
  <si>
    <t>Marta Hausman</t>
  </si>
  <si>
    <t>Irina Koroleva</t>
  </si>
  <si>
    <t>April Whitney</t>
  </si>
  <si>
    <t>Audra Fox</t>
  </si>
  <si>
    <t>Lauren Miller</t>
  </si>
  <si>
    <t>Melissa Corona</t>
  </si>
  <si>
    <t>Caroline Mattos</t>
  </si>
  <si>
    <t>Angelica Gangemi</t>
  </si>
  <si>
    <t>D'Meca Homer</t>
  </si>
  <si>
    <t>Christine McIntosh</t>
  </si>
  <si>
    <t>Jayme Smith</t>
  </si>
  <si>
    <t>Katherine LeClair</t>
  </si>
  <si>
    <t>Charley McCarter</t>
  </si>
  <si>
    <t>Kathy Chou</t>
  </si>
  <si>
    <t>Linda Zhang</t>
  </si>
  <si>
    <t>Tess Kallmeyer</t>
  </si>
  <si>
    <t>Avery Nackman</t>
  </si>
  <si>
    <t>Katheryn Hawrot</t>
  </si>
  <si>
    <t>Aileen Trella</t>
  </si>
  <si>
    <t>Audrey Lee</t>
  </si>
  <si>
    <t>Rebecca Popkin</t>
  </si>
  <si>
    <t>Stephanie Lo</t>
  </si>
  <si>
    <t>Megan Murphy</t>
  </si>
  <si>
    <t>Annette Kim</t>
  </si>
  <si>
    <t>Emilia Dwyer</t>
  </si>
  <si>
    <t>Linda Zhou</t>
  </si>
  <si>
    <t>Grace Lisius</t>
  </si>
  <si>
    <t>Julia Kimmerly</t>
  </si>
  <si>
    <t>Hannah Kolus</t>
  </si>
  <si>
    <t>Kelly Ng</t>
  </si>
  <si>
    <t>Loweye Diedro</t>
  </si>
  <si>
    <t>Anna Limbach</t>
  </si>
  <si>
    <t>Margaret McDonald</t>
  </si>
  <si>
    <t>Essane Diedro</t>
  </si>
  <si>
    <t>Jackie Leval</t>
  </si>
  <si>
    <t>Aliya Itzkowitz</t>
  </si>
  <si>
    <t>Alexandra Tannous</t>
  </si>
  <si>
    <t>Kara Lee</t>
  </si>
  <si>
    <t>Robin Shin</t>
  </si>
  <si>
    <t>Beverly Yang</t>
  </si>
  <si>
    <t>Madeline Oliver</t>
  </si>
  <si>
    <t>Elena Helgiu</t>
  </si>
  <si>
    <t>Audrey Speer</t>
  </si>
  <si>
    <t>Zoe Messinger</t>
  </si>
  <si>
    <t>Christine Whalen</t>
  </si>
  <si>
    <t>Lauren Altman</t>
  </si>
  <si>
    <t>Elena Tringa</t>
  </si>
  <si>
    <t>Annabeth Gellman</t>
  </si>
  <si>
    <t>Sarah Gruman</t>
  </si>
  <si>
    <t>Maria Schneeweiss</t>
  </si>
  <si>
    <t>Ericka Persson</t>
  </si>
  <si>
    <t>Sarah Yee</t>
  </si>
  <si>
    <t>Marney Krupat</t>
  </si>
  <si>
    <t>Shelby Bean</t>
  </si>
  <si>
    <t>Alexandra Boden</t>
  </si>
  <si>
    <t>Sarah Innes-Gold</t>
  </si>
  <si>
    <t>Maria Martinez</t>
  </si>
  <si>
    <t>Emmily Smith</t>
  </si>
  <si>
    <t>Brenda Seah</t>
  </si>
  <si>
    <t>Madison Douglas</t>
  </si>
  <si>
    <t>Samantha Gross</t>
  </si>
  <si>
    <t>Lauren Cebello</t>
  </si>
  <si>
    <t>Tracy Bratt</t>
  </si>
  <si>
    <t>Julia Hisey</t>
  </si>
  <si>
    <t>Alaina Uhouse</t>
  </si>
  <si>
    <t>Dania Wright</t>
  </si>
  <si>
    <t>Wellesley College</t>
  </si>
  <si>
    <t>Katharine Lynch</t>
  </si>
  <si>
    <t>Abigail Hepworth</t>
  </si>
  <si>
    <t>MAS</t>
  </si>
  <si>
    <t>MW</t>
  </si>
  <si>
    <t>NE</t>
  </si>
  <si>
    <t>W</t>
  </si>
  <si>
    <t>RFSF</t>
  </si>
  <si>
    <t>PF</t>
  </si>
  <si>
    <t>CU#3</t>
  </si>
  <si>
    <t>CU#4</t>
  </si>
  <si>
    <t>HU#3</t>
  </si>
  <si>
    <t>SJ#3</t>
  </si>
  <si>
    <t>Matthew Steinschneider</t>
  </si>
  <si>
    <t>Wetzel Peter</t>
  </si>
  <si>
    <t>Alexander Siy</t>
  </si>
  <si>
    <t>MIT</t>
  </si>
  <si>
    <t>Scott Robinson</t>
  </si>
  <si>
    <t>Alex Vastola</t>
  </si>
  <si>
    <t>Trequan Artis</t>
  </si>
  <si>
    <t>Sam Larson</t>
  </si>
  <si>
    <t>Yeshiva University</t>
  </si>
  <si>
    <t>Benjamin McDonald</t>
  </si>
  <si>
    <t>Harry Kaufer</t>
  </si>
  <si>
    <t>Tom Hearne</t>
  </si>
  <si>
    <t>Dylan Nelson-Epstein</t>
  </si>
  <si>
    <t>Hunter College</t>
  </si>
  <si>
    <t>Anthony Musto</t>
  </si>
  <si>
    <t>Alan Leidner</t>
  </si>
  <si>
    <t>Zach Wilson</t>
  </si>
  <si>
    <t>Daniel O'Malley</t>
  </si>
  <si>
    <t>Alexis Chavez</t>
  </si>
  <si>
    <t>Isaac Orbe</t>
  </si>
  <si>
    <t>Laphonchai Jirachuphun</t>
  </si>
  <si>
    <t>Benjamin Rozenshteyn</t>
  </si>
  <si>
    <t>Asher Perez</t>
  </si>
  <si>
    <t>Daniel Levine</t>
  </si>
  <si>
    <t>Michael Farnoosh</t>
  </si>
  <si>
    <t>Alison Barton</t>
  </si>
  <si>
    <t>Charlotte Treadwell</t>
  </si>
  <si>
    <t>Anabel Young</t>
  </si>
  <si>
    <t>Ashley Muller</t>
  </si>
  <si>
    <t>Kristin Ha</t>
  </si>
  <si>
    <t>Danielle Brando</t>
  </si>
  <si>
    <t>Queens College (New York)</t>
  </si>
  <si>
    <t>Rochelle Reyes</t>
  </si>
  <si>
    <t>Lena Lai</t>
  </si>
  <si>
    <t>The City College of New York</t>
  </si>
  <si>
    <t>Dina Eghbali</t>
  </si>
  <si>
    <t>Michelle Gelbs</t>
  </si>
  <si>
    <t>Noelle Sawyer</t>
  </si>
  <si>
    <t>Samantha Li</t>
  </si>
  <si>
    <t>Elizama Pons-Montalvo</t>
  </si>
  <si>
    <t>Megan Desir</t>
  </si>
  <si>
    <t>Nashwa El-Sayed</t>
  </si>
  <si>
    <t>Kathryn Ledbetter</t>
  </si>
  <si>
    <t>Yeshiva</t>
  </si>
  <si>
    <t>Monica Yuen</t>
  </si>
  <si>
    <t>Valentina Cuomo</t>
  </si>
  <si>
    <t>Mariami Bakauri</t>
  </si>
  <si>
    <t>Carly Gerbi</t>
  </si>
  <si>
    <t>Grace Tsui</t>
  </si>
  <si>
    <t>Dayra Liz</t>
  </si>
  <si>
    <t>Wynne van der Veen</t>
  </si>
  <si>
    <t>Klarissa Armada</t>
  </si>
  <si>
    <t>Rebecca Shi</t>
  </si>
  <si>
    <t>Haley Ward</t>
  </si>
  <si>
    <t>Anastasia Stevens</t>
  </si>
  <si>
    <t>Elise Dong</t>
  </si>
  <si>
    <t>Irene Yenko</t>
  </si>
  <si>
    <t>Camille Samulski</t>
  </si>
  <si>
    <t>Eileen Cho</t>
  </si>
  <si>
    <t>Sophia Lobo</t>
  </si>
  <si>
    <t>Naja Fandal</t>
  </si>
  <si>
    <t>Deena Gilboa</t>
  </si>
  <si>
    <t>Mai Lin Li</t>
  </si>
  <si>
    <t>SJ#4</t>
  </si>
  <si>
    <t>HU#4</t>
  </si>
  <si>
    <t>Columbia-Barnard</t>
  </si>
  <si>
    <t>St. John's University</t>
  </si>
  <si>
    <t>Mike Zook</t>
  </si>
  <si>
    <t>Ryan O'Halloran</t>
  </si>
  <si>
    <t>Jess Ochs-Willard</t>
  </si>
  <si>
    <t>Rachel Hayes</t>
  </si>
  <si>
    <t>Christopher DiPietro</t>
  </si>
  <si>
    <t>Canny 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</si>
</sst>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);\(0.000\)"/>
    <numFmt numFmtId="165" formatCode="0_);\(0\)"/>
    <numFmt numFmtId="166" formatCode="0.0000_);\(0.0000\)"/>
  </numFmts>
  <fonts count="28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u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u/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" fillId="32" borderId="8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3" fillId="0" borderId="1" xfId="0" applyFont="1" applyBorder="1"/>
    <xf numFmtId="0" fontId="0" fillId="0" borderId="11" xfId="0" applyBorder="1" applyAlignment="1">
      <alignment horizontal="center" vertical="center"/>
    </xf>
    <xf numFmtId="0" fontId="26" fillId="0" borderId="0" xfId="0" applyFont="1"/>
    <xf numFmtId="0" fontId="0" fillId="0" borderId="0" xfId="0" applyBorder="1"/>
    <xf numFmtId="0" fontId="3" fillId="0" borderId="0" xfId="0" applyFont="1" applyBorder="1"/>
    <xf numFmtId="0" fontId="6" fillId="0" borderId="1" xfId="0" applyFont="1" applyBorder="1"/>
    <xf numFmtId="166" fontId="5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Border="1"/>
    <xf numFmtId="166" fontId="0" fillId="0" borderId="1" xfId="0" applyNumberFormat="1" applyBorder="1"/>
    <xf numFmtId="166" fontId="8" fillId="0" borderId="0" xfId="0" applyNumberFormat="1" applyFont="1" applyAlignment="1">
      <alignment horizontal="right"/>
    </xf>
    <xf numFmtId="0" fontId="0" fillId="0" borderId="12" xfId="0" applyBorder="1"/>
    <xf numFmtId="0" fontId="0" fillId="0" borderId="0" xfId="0"/>
    <xf numFmtId="0" fontId="0" fillId="0" borderId="0" xfId="0"/>
    <xf numFmtId="166" fontId="0" fillId="0" borderId="0" xfId="0" applyNumberFormat="1"/>
    <xf numFmtId="0" fontId="27" fillId="0" borderId="0" xfId="0" applyFont="1"/>
    <xf numFmtId="166" fontId="27" fillId="0" borderId="0" xfId="0" applyNumberFormat="1" applyFont="1"/>
    <xf numFmtId="166" fontId="3" fillId="0" borderId="0" xfId="0" applyNumberFormat="1" applyFont="1"/>
  </cellXfs>
  <cellStyles count="58">
    <cellStyle name="20% - Accent1" xfId="1" builtinId="30" customBuiltin="1"/>
    <cellStyle name="20% - Accent1 2" xfId="45"/>
    <cellStyle name="20% - Accent2" xfId="2" builtinId="34" customBuiltin="1"/>
    <cellStyle name="20% - Accent2 2" xfId="47"/>
    <cellStyle name="20% - Accent3" xfId="3" builtinId="38" customBuiltin="1"/>
    <cellStyle name="20% - Accent3 2" xfId="49"/>
    <cellStyle name="20% - Accent4" xfId="4" builtinId="42" customBuiltin="1"/>
    <cellStyle name="20% - Accent4 2" xfId="51"/>
    <cellStyle name="20% - Accent5" xfId="5" builtinId="46" customBuiltin="1"/>
    <cellStyle name="20% - Accent5 2" xfId="53"/>
    <cellStyle name="20% - Accent6" xfId="6" builtinId="50" customBuiltin="1"/>
    <cellStyle name="20% - Accent6 2" xfId="55"/>
    <cellStyle name="40% - Accent1" xfId="7" builtinId="31" customBuiltin="1"/>
    <cellStyle name="40% - Accent1 2" xfId="46"/>
    <cellStyle name="40% - Accent2" xfId="8" builtinId="35" customBuiltin="1"/>
    <cellStyle name="40% - Accent2 2" xfId="48"/>
    <cellStyle name="40% - Accent3" xfId="9" builtinId="39" customBuiltin="1"/>
    <cellStyle name="40% - Accent3 2" xfId="50"/>
    <cellStyle name="40% - Accent4" xfId="10" builtinId="43" customBuiltin="1"/>
    <cellStyle name="40% - Accent4 2" xfId="52"/>
    <cellStyle name="40% - Accent5" xfId="11" builtinId="47" customBuiltin="1"/>
    <cellStyle name="40% - Accent5 2" xfId="54"/>
    <cellStyle name="40% - Accent6" xfId="12" builtinId="51" customBuiltin="1"/>
    <cellStyle name="40% - Accent6 2" xfId="56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rmal 4" xfId="57"/>
    <cellStyle name="Note 2" xfId="38"/>
    <cellStyle name="Note 3" xfId="44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/>
  </sheetViews>
  <sheetFormatPr defaultColWidth="11" defaultRowHeight="12.75" x14ac:dyDescent="0.2"/>
  <cols>
    <col min="1" max="1" width="3.625" style="7" bestFit="1" customWidth="1"/>
    <col min="2" max="2" width="21.875" bestFit="1" customWidth="1"/>
    <col min="3" max="3" width="20.75" bestFit="1" customWidth="1"/>
    <col min="4" max="4" width="9.25" style="18" customWidth="1"/>
    <col min="5" max="5" width="8.25" style="18" bestFit="1" customWidth="1"/>
    <col min="6" max="6" width="6" customWidth="1"/>
    <col min="7" max="7" width="8.25" style="18" bestFit="1" customWidth="1"/>
    <col min="8" max="8" width="9.25" style="18" bestFit="1" customWidth="1"/>
    <col min="9" max="9" width="5.375" bestFit="1" customWidth="1"/>
  </cols>
  <sheetData>
    <row r="1" spans="1:9" x14ac:dyDescent="0.2">
      <c r="B1" s="1" t="s">
        <v>2</v>
      </c>
      <c r="C1" s="1" t="s">
        <v>3</v>
      </c>
      <c r="D1" s="17" t="s">
        <v>0</v>
      </c>
      <c r="E1" s="21" t="s">
        <v>220</v>
      </c>
      <c r="F1" s="6" t="s">
        <v>10</v>
      </c>
      <c r="G1" s="21" t="s">
        <v>221</v>
      </c>
      <c r="H1" s="21" t="s">
        <v>11</v>
      </c>
      <c r="I1" s="5"/>
    </row>
    <row r="2" spans="1:9" x14ac:dyDescent="0.2">
      <c r="A2" s="7">
        <v>1</v>
      </c>
      <c r="B2" t="s">
        <v>12</v>
      </c>
      <c r="C2" s="3" t="s">
        <v>291</v>
      </c>
      <c r="D2" s="18">
        <v>114.91330000000001</v>
      </c>
      <c r="E2" s="18">
        <f t="shared" ref="E2:E38" si="0">D2/MAX(D$2:D$38)*40</f>
        <v>40</v>
      </c>
      <c r="G2" s="18">
        <f t="shared" ref="G2:G38" si="1">IF(ISNUMBER(F2),60*((MAX(F$2:F$38)+1-F2)/MAX(F$2:F$38)),0)</f>
        <v>0</v>
      </c>
      <c r="H2" s="18">
        <f t="shared" ref="H2:H31" si="2">E2+G2</f>
        <v>40</v>
      </c>
    </row>
    <row r="3" spans="1:9" x14ac:dyDescent="0.2">
      <c r="A3" s="7">
        <v>2</v>
      </c>
      <c r="B3" s="3" t="s">
        <v>13</v>
      </c>
      <c r="C3" s="3" t="s">
        <v>292</v>
      </c>
      <c r="D3" s="18">
        <v>112.8249</v>
      </c>
      <c r="E3" s="18">
        <f t="shared" si="0"/>
        <v>39.273051944378935</v>
      </c>
      <c r="G3" s="18">
        <f t="shared" si="1"/>
        <v>0</v>
      </c>
      <c r="H3" s="18">
        <f t="shared" si="2"/>
        <v>39.273051944378935</v>
      </c>
    </row>
    <row r="4" spans="1:9" x14ac:dyDescent="0.2">
      <c r="A4" s="7">
        <v>3</v>
      </c>
      <c r="B4" t="s">
        <v>14</v>
      </c>
      <c r="C4" t="s">
        <v>291</v>
      </c>
      <c r="D4" s="18">
        <v>109.0788</v>
      </c>
      <c r="E4" s="18">
        <f t="shared" si="0"/>
        <v>37.969077556731897</v>
      </c>
      <c r="G4" s="18">
        <f t="shared" si="1"/>
        <v>0</v>
      </c>
      <c r="H4" s="18">
        <f t="shared" si="2"/>
        <v>37.969077556731897</v>
      </c>
    </row>
    <row r="5" spans="1:9" x14ac:dyDescent="0.2">
      <c r="A5" s="7">
        <v>4</v>
      </c>
      <c r="B5" t="s">
        <v>15</v>
      </c>
      <c r="C5" t="s">
        <v>291</v>
      </c>
      <c r="D5" s="18">
        <v>103.71720000000001</v>
      </c>
      <c r="E5" s="18">
        <f t="shared" si="0"/>
        <v>36.102766172409979</v>
      </c>
      <c r="G5" s="18">
        <f t="shared" si="1"/>
        <v>0</v>
      </c>
      <c r="H5" s="18">
        <f t="shared" si="2"/>
        <v>36.102766172409979</v>
      </c>
      <c r="I5" s="3" t="s">
        <v>222</v>
      </c>
    </row>
    <row r="6" spans="1:9" x14ac:dyDescent="0.2">
      <c r="A6" s="7">
        <v>5</v>
      </c>
      <c r="B6" s="3" t="s">
        <v>16</v>
      </c>
      <c r="C6" t="s">
        <v>291</v>
      </c>
      <c r="D6" s="18">
        <v>101.9885</v>
      </c>
      <c r="E6" s="18">
        <f t="shared" si="0"/>
        <v>35.50102555578858</v>
      </c>
      <c r="G6" s="18">
        <f t="shared" si="1"/>
        <v>0</v>
      </c>
      <c r="H6" s="18">
        <f t="shared" si="2"/>
        <v>35.50102555578858</v>
      </c>
      <c r="I6" s="3" t="s">
        <v>223</v>
      </c>
    </row>
    <row r="7" spans="1:9" x14ac:dyDescent="0.2">
      <c r="A7" s="7">
        <v>6</v>
      </c>
      <c r="B7" s="3" t="s">
        <v>17</v>
      </c>
      <c r="C7" t="s">
        <v>18</v>
      </c>
      <c r="D7" s="18">
        <v>99.875600000000006</v>
      </c>
      <c r="E7" s="18">
        <f t="shared" si="0"/>
        <v>34.765549331539518</v>
      </c>
      <c r="G7" s="18">
        <f t="shared" si="1"/>
        <v>0</v>
      </c>
      <c r="H7" s="18">
        <f t="shared" si="2"/>
        <v>34.765549331539518</v>
      </c>
    </row>
    <row r="8" spans="1:9" x14ac:dyDescent="0.2">
      <c r="A8" s="7">
        <v>7</v>
      </c>
      <c r="B8" s="2" t="s">
        <v>19</v>
      </c>
      <c r="C8" s="3" t="s">
        <v>229</v>
      </c>
      <c r="D8" s="18">
        <v>98.3964</v>
      </c>
      <c r="E8" s="18">
        <f t="shared" si="0"/>
        <v>34.25065679951755</v>
      </c>
      <c r="G8" s="18">
        <f t="shared" si="1"/>
        <v>0</v>
      </c>
      <c r="H8" s="18">
        <f t="shared" si="2"/>
        <v>34.25065679951755</v>
      </c>
    </row>
    <row r="9" spans="1:9" ht="13.5" thickBot="1" x14ac:dyDescent="0.25">
      <c r="A9" s="10">
        <v>8</v>
      </c>
      <c r="B9" s="9" t="s">
        <v>20</v>
      </c>
      <c r="C9" s="9" t="s">
        <v>21</v>
      </c>
      <c r="D9" s="20">
        <v>90.5488</v>
      </c>
      <c r="E9" s="20">
        <f t="shared" si="0"/>
        <v>31.518997365840157</v>
      </c>
      <c r="F9" s="9"/>
      <c r="G9" s="20">
        <f t="shared" si="1"/>
        <v>0</v>
      </c>
      <c r="H9" s="20">
        <f t="shared" si="2"/>
        <v>31.518997365840157</v>
      </c>
      <c r="I9" s="14"/>
    </row>
    <row r="10" spans="1:9" ht="13.5" thickTop="1" x14ac:dyDescent="0.2">
      <c r="A10" s="7">
        <v>9</v>
      </c>
      <c r="B10" t="s">
        <v>22</v>
      </c>
      <c r="C10" t="s">
        <v>23</v>
      </c>
      <c r="D10" s="18">
        <v>87.9542</v>
      </c>
      <c r="E10" s="18">
        <f t="shared" si="0"/>
        <v>30.615846903709141</v>
      </c>
      <c r="G10" s="18">
        <f t="shared" si="1"/>
        <v>0</v>
      </c>
      <c r="H10" s="18">
        <f t="shared" si="2"/>
        <v>30.615846903709141</v>
      </c>
    </row>
    <row r="11" spans="1:9" x14ac:dyDescent="0.2">
      <c r="A11" s="7">
        <v>10</v>
      </c>
      <c r="B11" t="s">
        <v>24</v>
      </c>
      <c r="C11" t="s">
        <v>18</v>
      </c>
      <c r="D11" s="18">
        <v>87.740300000000005</v>
      </c>
      <c r="E11" s="18">
        <f t="shared" si="0"/>
        <v>30.541390770258971</v>
      </c>
      <c r="G11" s="18">
        <f t="shared" si="1"/>
        <v>0</v>
      </c>
      <c r="H11" s="18">
        <f t="shared" si="2"/>
        <v>30.541390770258971</v>
      </c>
      <c r="I11" s="22"/>
    </row>
    <row r="12" spans="1:9" x14ac:dyDescent="0.2">
      <c r="A12" s="7">
        <v>11</v>
      </c>
      <c r="B12" t="s">
        <v>25</v>
      </c>
      <c r="C12" t="s">
        <v>23</v>
      </c>
      <c r="D12" s="18">
        <v>87.722200000000001</v>
      </c>
      <c r="E12" s="18">
        <f t="shared" si="0"/>
        <v>30.535090368129708</v>
      </c>
      <c r="G12" s="18">
        <f t="shared" si="1"/>
        <v>0</v>
      </c>
      <c r="H12" s="18">
        <f t="shared" si="2"/>
        <v>30.535090368129708</v>
      </c>
    </row>
    <row r="13" spans="1:9" x14ac:dyDescent="0.2">
      <c r="A13" s="7">
        <v>12</v>
      </c>
      <c r="B13" t="s">
        <v>26</v>
      </c>
      <c r="C13" t="s">
        <v>21</v>
      </c>
      <c r="D13" s="18">
        <v>85.927400000000006</v>
      </c>
      <c r="E13" s="18">
        <f t="shared" si="0"/>
        <v>29.910341100638483</v>
      </c>
      <c r="G13" s="18">
        <f t="shared" si="1"/>
        <v>0</v>
      </c>
      <c r="H13" s="18">
        <f t="shared" si="2"/>
        <v>29.910341100638483</v>
      </c>
    </row>
    <row r="14" spans="1:9" x14ac:dyDescent="0.2">
      <c r="A14" s="7">
        <v>13</v>
      </c>
      <c r="B14" t="s">
        <v>27</v>
      </c>
      <c r="C14" t="s">
        <v>28</v>
      </c>
      <c r="D14" s="18">
        <v>85.85</v>
      </c>
      <c r="E14" s="18">
        <f t="shared" si="0"/>
        <v>29.883399049544302</v>
      </c>
      <c r="G14" s="18">
        <f t="shared" si="1"/>
        <v>0</v>
      </c>
      <c r="H14" s="18">
        <f t="shared" si="2"/>
        <v>29.883399049544302</v>
      </c>
    </row>
    <row r="15" spans="1:9" x14ac:dyDescent="0.2">
      <c r="A15" s="7">
        <v>14</v>
      </c>
      <c r="B15" t="s">
        <v>29</v>
      </c>
      <c r="C15" t="s">
        <v>30</v>
      </c>
      <c r="D15" s="18">
        <v>85.348100000000002</v>
      </c>
      <c r="E15" s="18">
        <f t="shared" si="0"/>
        <v>29.708693423650701</v>
      </c>
      <c r="G15" s="18">
        <f t="shared" si="1"/>
        <v>0</v>
      </c>
      <c r="H15" s="18">
        <f t="shared" si="2"/>
        <v>29.708693423650701</v>
      </c>
    </row>
    <row r="16" spans="1:9" x14ac:dyDescent="0.2">
      <c r="A16" s="7">
        <v>15</v>
      </c>
      <c r="B16" t="s">
        <v>31</v>
      </c>
      <c r="C16" s="3" t="s">
        <v>229</v>
      </c>
      <c r="D16" s="18">
        <v>84.016599999999997</v>
      </c>
      <c r="E16" s="18">
        <f t="shared" si="0"/>
        <v>29.245213565357531</v>
      </c>
      <c r="G16" s="18">
        <f t="shared" si="1"/>
        <v>0</v>
      </c>
      <c r="H16" s="18">
        <f t="shared" si="2"/>
        <v>29.245213565357531</v>
      </c>
    </row>
    <row r="17" spans="1:8" x14ac:dyDescent="0.2">
      <c r="A17" s="7">
        <v>16</v>
      </c>
      <c r="B17" s="2" t="s">
        <v>32</v>
      </c>
      <c r="C17" t="s">
        <v>30</v>
      </c>
      <c r="D17" s="18">
        <v>83.189599999999999</v>
      </c>
      <c r="E17" s="18">
        <f t="shared" si="0"/>
        <v>28.957344363098091</v>
      </c>
      <c r="G17" s="18">
        <f t="shared" si="1"/>
        <v>0</v>
      </c>
      <c r="H17" s="18">
        <f t="shared" si="2"/>
        <v>28.957344363098091</v>
      </c>
    </row>
    <row r="18" spans="1:8" x14ac:dyDescent="0.2">
      <c r="A18" s="7">
        <v>17</v>
      </c>
      <c r="B18" s="2" t="s">
        <v>33</v>
      </c>
      <c r="C18" t="s">
        <v>21</v>
      </c>
      <c r="D18" s="18">
        <v>82.377899999999997</v>
      </c>
      <c r="E18" s="18">
        <f t="shared" si="0"/>
        <v>28.674800915124706</v>
      </c>
      <c r="G18" s="18">
        <f t="shared" si="1"/>
        <v>0</v>
      </c>
      <c r="H18" s="18">
        <f t="shared" si="2"/>
        <v>28.674800915124706</v>
      </c>
    </row>
    <row r="19" spans="1:8" x14ac:dyDescent="0.2">
      <c r="A19" s="7">
        <v>18</v>
      </c>
      <c r="B19" t="s">
        <v>34</v>
      </c>
      <c r="C19" t="s">
        <v>18</v>
      </c>
      <c r="D19" s="18">
        <v>82.343800000000002</v>
      </c>
      <c r="E19" s="18">
        <f t="shared" si="0"/>
        <v>28.662931096748594</v>
      </c>
      <c r="G19" s="18">
        <f t="shared" si="1"/>
        <v>0</v>
      </c>
      <c r="H19" s="18">
        <f t="shared" si="2"/>
        <v>28.662931096748594</v>
      </c>
    </row>
    <row r="20" spans="1:8" x14ac:dyDescent="0.2">
      <c r="A20" s="7">
        <v>19</v>
      </c>
      <c r="B20" s="3" t="s">
        <v>35</v>
      </c>
      <c r="C20" t="s">
        <v>292</v>
      </c>
      <c r="D20" s="18">
        <v>80.453000000000003</v>
      </c>
      <c r="E20" s="18">
        <f t="shared" si="0"/>
        <v>28.00476533177622</v>
      </c>
      <c r="G20" s="18">
        <f t="shared" si="1"/>
        <v>0</v>
      </c>
      <c r="H20" s="18">
        <f t="shared" si="2"/>
        <v>28.00476533177622</v>
      </c>
    </row>
    <row r="21" spans="1:8" x14ac:dyDescent="0.2">
      <c r="A21" s="7">
        <v>20</v>
      </c>
      <c r="B21" t="s">
        <v>36</v>
      </c>
      <c r="C21" t="s">
        <v>30</v>
      </c>
      <c r="D21" s="18">
        <v>78.420100000000005</v>
      </c>
      <c r="E21" s="18">
        <f t="shared" si="0"/>
        <v>27.297136188761439</v>
      </c>
      <c r="G21" s="18">
        <f t="shared" si="1"/>
        <v>0</v>
      </c>
      <c r="H21" s="18">
        <f t="shared" si="2"/>
        <v>27.297136188761439</v>
      </c>
    </row>
    <row r="22" spans="1:8" x14ac:dyDescent="0.2">
      <c r="A22" s="7">
        <v>21</v>
      </c>
      <c r="B22" t="s">
        <v>37</v>
      </c>
      <c r="C22" t="s">
        <v>292</v>
      </c>
      <c r="D22" s="18">
        <v>78.116799999999998</v>
      </c>
      <c r="E22" s="18">
        <f t="shared" si="0"/>
        <v>27.191560942031945</v>
      </c>
      <c r="G22" s="18">
        <f t="shared" si="1"/>
        <v>0</v>
      </c>
      <c r="H22" s="18">
        <f t="shared" si="2"/>
        <v>27.191560942031945</v>
      </c>
    </row>
    <row r="23" spans="1:8" x14ac:dyDescent="0.2">
      <c r="A23" s="7">
        <v>22</v>
      </c>
      <c r="B23" s="4" t="s">
        <v>38</v>
      </c>
      <c r="C23" s="3" t="s">
        <v>229</v>
      </c>
      <c r="D23" s="18">
        <v>76.643600000000006</v>
      </c>
      <c r="E23" s="18">
        <f t="shared" si="0"/>
        <v>26.678756941102556</v>
      </c>
      <c r="G23" s="18">
        <f t="shared" si="1"/>
        <v>0</v>
      </c>
      <c r="H23" s="18">
        <f t="shared" si="2"/>
        <v>26.678756941102556</v>
      </c>
    </row>
    <row r="24" spans="1:8" x14ac:dyDescent="0.2">
      <c r="A24" s="7">
        <v>23</v>
      </c>
      <c r="B24" s="26" t="s">
        <v>39</v>
      </c>
      <c r="C24" s="26" t="s">
        <v>229</v>
      </c>
      <c r="D24" s="27">
        <v>76.559399999999997</v>
      </c>
      <c r="E24" s="27">
        <f t="shared" si="0"/>
        <v>26.64944788810346</v>
      </c>
      <c r="F24" s="26"/>
      <c r="G24" s="27">
        <f t="shared" si="1"/>
        <v>0</v>
      </c>
      <c r="H24" s="27">
        <f t="shared" si="2"/>
        <v>26.64944788810346</v>
      </c>
    </row>
    <row r="25" spans="1:8" x14ac:dyDescent="0.2">
      <c r="A25" s="7">
        <v>24</v>
      </c>
      <c r="B25" s="3" t="s">
        <v>40</v>
      </c>
      <c r="C25" t="s">
        <v>30</v>
      </c>
      <c r="D25" s="18">
        <v>74.536299999999997</v>
      </c>
      <c r="E25" s="18">
        <f t="shared" si="0"/>
        <v>25.945230012539888</v>
      </c>
      <c r="G25" s="18">
        <f t="shared" si="1"/>
        <v>0</v>
      </c>
      <c r="H25" s="18">
        <f t="shared" si="2"/>
        <v>25.945230012539888</v>
      </c>
    </row>
    <row r="26" spans="1:8" x14ac:dyDescent="0.2">
      <c r="A26" s="7">
        <v>25</v>
      </c>
      <c r="B26" t="s">
        <v>41</v>
      </c>
      <c r="C26" t="s">
        <v>1</v>
      </c>
      <c r="D26" s="18">
        <v>72.162899999999993</v>
      </c>
      <c r="E26" s="18">
        <f t="shared" si="0"/>
        <v>25.119076730021671</v>
      </c>
      <c r="G26" s="18">
        <f t="shared" si="1"/>
        <v>0</v>
      </c>
      <c r="H26" s="18">
        <f t="shared" si="2"/>
        <v>25.119076730021671</v>
      </c>
    </row>
    <row r="27" spans="1:8" x14ac:dyDescent="0.2">
      <c r="A27" s="7">
        <v>26</v>
      </c>
      <c r="B27" t="s">
        <v>42</v>
      </c>
      <c r="C27" t="s">
        <v>43</v>
      </c>
      <c r="D27" s="18">
        <v>72.069500000000005</v>
      </c>
      <c r="E27" s="18">
        <f t="shared" si="0"/>
        <v>25.086565262680651</v>
      </c>
      <c r="G27" s="18">
        <f t="shared" si="1"/>
        <v>0</v>
      </c>
      <c r="H27" s="18">
        <f t="shared" si="2"/>
        <v>25.086565262680651</v>
      </c>
    </row>
    <row r="28" spans="1:8" x14ac:dyDescent="0.2">
      <c r="A28" s="7">
        <v>27</v>
      </c>
      <c r="B28" t="s">
        <v>44</v>
      </c>
      <c r="C28" t="s">
        <v>1</v>
      </c>
      <c r="D28" s="18">
        <v>70.537199999999999</v>
      </c>
      <c r="E28" s="18">
        <f t="shared" si="0"/>
        <v>24.553189230489419</v>
      </c>
      <c r="G28" s="18">
        <f t="shared" si="1"/>
        <v>0</v>
      </c>
      <c r="H28" s="18">
        <f t="shared" si="2"/>
        <v>24.553189230489419</v>
      </c>
    </row>
    <row r="29" spans="1:8" x14ac:dyDescent="0.2">
      <c r="A29" s="7">
        <v>28</v>
      </c>
      <c r="B29" t="s">
        <v>45</v>
      </c>
      <c r="C29" t="s">
        <v>46</v>
      </c>
      <c r="D29" s="18">
        <v>65.5822</v>
      </c>
      <c r="E29" s="18">
        <f t="shared" si="0"/>
        <v>22.828410636540767</v>
      </c>
      <c r="G29" s="18">
        <f t="shared" si="1"/>
        <v>0</v>
      </c>
      <c r="H29" s="18">
        <f t="shared" si="2"/>
        <v>22.828410636540767</v>
      </c>
    </row>
    <row r="30" spans="1:8" x14ac:dyDescent="0.2">
      <c r="A30" s="7">
        <v>29</v>
      </c>
      <c r="B30" s="3" t="s">
        <v>47</v>
      </c>
      <c r="C30" t="s">
        <v>46</v>
      </c>
      <c r="D30" s="18">
        <v>64.451899999999995</v>
      </c>
      <c r="E30" s="18">
        <f t="shared" si="0"/>
        <v>22.434966187551829</v>
      </c>
      <c r="G30" s="18">
        <f t="shared" si="1"/>
        <v>0</v>
      </c>
      <c r="H30" s="18">
        <f t="shared" si="2"/>
        <v>22.434966187551829</v>
      </c>
    </row>
    <row r="31" spans="1:8" x14ac:dyDescent="0.2">
      <c r="A31" s="7">
        <v>30</v>
      </c>
      <c r="B31" t="s">
        <v>48</v>
      </c>
      <c r="C31" t="s">
        <v>46</v>
      </c>
      <c r="D31" s="18">
        <v>64.093900000000005</v>
      </c>
      <c r="E31" s="18">
        <f t="shared" si="0"/>
        <v>22.310350499028399</v>
      </c>
      <c r="G31" s="18">
        <f t="shared" si="1"/>
        <v>0</v>
      </c>
      <c r="H31" s="18">
        <f t="shared" si="2"/>
        <v>22.310350499028399</v>
      </c>
    </row>
    <row r="32" spans="1:8" x14ac:dyDescent="0.2">
      <c r="A32" s="7">
        <v>31</v>
      </c>
      <c r="B32" t="s">
        <v>235</v>
      </c>
      <c r="C32" t="s">
        <v>23</v>
      </c>
      <c r="D32" s="18">
        <v>60.508899999999997</v>
      </c>
      <c r="E32" s="18">
        <f t="shared" si="0"/>
        <v>21.062453171216905</v>
      </c>
      <c r="G32" s="18">
        <f t="shared" si="1"/>
        <v>0</v>
      </c>
      <c r="H32" s="18">
        <f t="shared" ref="H32:H38" si="3">E32+G32</f>
        <v>21.062453171216905</v>
      </c>
    </row>
    <row r="33" spans="1:8" x14ac:dyDescent="0.2">
      <c r="A33" s="7">
        <v>32</v>
      </c>
      <c r="B33" t="s">
        <v>236</v>
      </c>
      <c r="C33" t="s">
        <v>43</v>
      </c>
      <c r="D33" s="18">
        <v>59.891599999999997</v>
      </c>
      <c r="E33" s="18">
        <f t="shared" si="0"/>
        <v>20.847578130642841</v>
      </c>
      <c r="G33" s="18">
        <f t="shared" si="1"/>
        <v>0</v>
      </c>
      <c r="H33" s="18">
        <f t="shared" si="3"/>
        <v>20.847578130642841</v>
      </c>
    </row>
    <row r="34" spans="1:8" x14ac:dyDescent="0.2">
      <c r="A34" s="7">
        <v>33</v>
      </c>
      <c r="B34" t="s">
        <v>237</v>
      </c>
      <c r="C34" t="s">
        <v>43</v>
      </c>
      <c r="D34" s="18">
        <v>59.7545</v>
      </c>
      <c r="E34" s="18">
        <f t="shared" si="0"/>
        <v>20.799855195177578</v>
      </c>
      <c r="G34" s="18">
        <f t="shared" si="1"/>
        <v>0</v>
      </c>
      <c r="H34" s="18">
        <f t="shared" si="3"/>
        <v>20.799855195177578</v>
      </c>
    </row>
    <row r="35" spans="1:8" x14ac:dyDescent="0.2">
      <c r="A35" s="7">
        <v>34</v>
      </c>
      <c r="B35" t="s">
        <v>293</v>
      </c>
      <c r="C35" t="s">
        <v>43</v>
      </c>
      <c r="D35" s="18">
        <v>58.7639</v>
      </c>
      <c r="E35" s="18">
        <f t="shared" si="0"/>
        <v>20.455038711794021</v>
      </c>
      <c r="G35" s="18">
        <f t="shared" si="1"/>
        <v>0</v>
      </c>
      <c r="H35" s="18">
        <f t="shared" si="3"/>
        <v>20.455038711794021</v>
      </c>
    </row>
    <row r="36" spans="1:8" x14ac:dyDescent="0.2">
      <c r="A36" s="7">
        <v>35</v>
      </c>
      <c r="B36" t="s">
        <v>238</v>
      </c>
      <c r="C36" t="s">
        <v>239</v>
      </c>
      <c r="D36" s="18">
        <v>54.134300000000003</v>
      </c>
      <c r="E36" s="18">
        <f t="shared" si="0"/>
        <v>18.843528120765829</v>
      </c>
      <c r="G36" s="18">
        <f t="shared" si="1"/>
        <v>0</v>
      </c>
      <c r="H36" s="18">
        <f t="shared" si="3"/>
        <v>18.843528120765829</v>
      </c>
    </row>
    <row r="37" spans="1:8" x14ac:dyDescent="0.2">
      <c r="A37" s="7">
        <v>36</v>
      </c>
      <c r="B37" t="s">
        <v>240</v>
      </c>
      <c r="C37" t="s">
        <v>239</v>
      </c>
      <c r="D37" s="18">
        <v>37.129800000000003</v>
      </c>
      <c r="E37" s="18">
        <f t="shared" si="0"/>
        <v>12.9244569601604</v>
      </c>
      <c r="G37" s="18">
        <f t="shared" si="1"/>
        <v>0</v>
      </c>
      <c r="H37" s="18">
        <f t="shared" si="3"/>
        <v>12.9244569601604</v>
      </c>
    </row>
    <row r="38" spans="1:8" x14ac:dyDescent="0.2">
      <c r="A38" s="7">
        <v>37</v>
      </c>
      <c r="B38" t="s">
        <v>241</v>
      </c>
      <c r="C38" t="s">
        <v>234</v>
      </c>
      <c r="D38" s="18">
        <v>34.058</v>
      </c>
      <c r="E38" s="18">
        <f t="shared" si="0"/>
        <v>11.855198658466861</v>
      </c>
      <c r="G38" s="18">
        <f t="shared" si="1"/>
        <v>0</v>
      </c>
      <c r="H38" s="18">
        <f t="shared" si="3"/>
        <v>11.855198658466861</v>
      </c>
    </row>
    <row r="40" spans="1:8" x14ac:dyDescent="0.2">
      <c r="G40" s="18">
        <f>60/37</f>
        <v>1.6216216216216217</v>
      </c>
    </row>
  </sheetData>
  <phoneticPr fontId="4" type="noConversion"/>
  <printOptions gridLines="1"/>
  <pageMargins left="0.25" right="0.25" top="0.75" bottom="0.75" header="0.3" footer="0.3"/>
  <pageSetup scale="97" orientation="portrait" horizontalDpi="4294967292" verticalDpi="4294967292" r:id="rId1"/>
  <headerFooter alignWithMargins="0">
    <oddHeader>&amp;C&amp;"Verdana,Bold"&amp;14Men's Epee</oddHeader>
    <oddFooter>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B41" sqref="B41"/>
    </sheetView>
  </sheetViews>
  <sheetFormatPr defaultColWidth="11" defaultRowHeight="12.75" x14ac:dyDescent="0.2"/>
  <cols>
    <col min="1" max="1" width="3.625" style="7" bestFit="1" customWidth="1"/>
    <col min="2" max="2" width="21.25" bestFit="1" customWidth="1"/>
    <col min="3" max="3" width="20.75" bestFit="1" customWidth="1"/>
    <col min="4" max="4" width="9.25" style="18" customWidth="1"/>
    <col min="5" max="5" width="8.25" style="18" bestFit="1" customWidth="1"/>
    <col min="6" max="6" width="6" customWidth="1"/>
    <col min="7" max="7" width="8.25" style="18" bestFit="1" customWidth="1"/>
    <col min="8" max="8" width="9.25" style="18" bestFit="1" customWidth="1"/>
    <col min="9" max="9" width="5.375" bestFit="1" customWidth="1"/>
  </cols>
  <sheetData>
    <row r="1" spans="1:9" x14ac:dyDescent="0.2">
      <c r="B1" s="1" t="s">
        <v>2</v>
      </c>
      <c r="C1" s="1" t="s">
        <v>3</v>
      </c>
      <c r="D1" s="17" t="s">
        <v>0</v>
      </c>
      <c r="E1" s="21" t="s">
        <v>220</v>
      </c>
      <c r="F1" s="6" t="s">
        <v>10</v>
      </c>
      <c r="G1" s="21" t="s">
        <v>221</v>
      </c>
      <c r="H1" s="21" t="s">
        <v>11</v>
      </c>
      <c r="I1" s="5"/>
    </row>
    <row r="2" spans="1:9" x14ac:dyDescent="0.2">
      <c r="A2" s="7">
        <v>1</v>
      </c>
      <c r="B2" t="s">
        <v>50</v>
      </c>
      <c r="C2" t="s">
        <v>292</v>
      </c>
      <c r="D2" s="18">
        <v>106.58410000000001</v>
      </c>
      <c r="E2" s="18">
        <f>D2/MAX(D$2:D$39)*40</f>
        <v>40</v>
      </c>
      <c r="G2" s="18">
        <f>IF(ISNUMBER(F2),60*((MAX(F$2:F$39)+1-F2)/MAX(F$2:F$39)),0)</f>
        <v>0</v>
      </c>
      <c r="H2" s="18">
        <f t="shared" ref="H2:H32" si="0">E2+G2</f>
        <v>40</v>
      </c>
    </row>
    <row r="3" spans="1:9" x14ac:dyDescent="0.2">
      <c r="A3" s="7">
        <v>2</v>
      </c>
      <c r="B3" t="s">
        <v>51</v>
      </c>
      <c r="C3" t="s">
        <v>18</v>
      </c>
      <c r="D3" s="18">
        <v>103.9092</v>
      </c>
      <c r="E3" s="18">
        <f t="shared" ref="E3:E39" si="1">D3/MAX(D$2:D$39)*40</f>
        <v>38.996135446093739</v>
      </c>
      <c r="G3" s="18">
        <f t="shared" ref="G3:G39" si="2">IF(ISNUMBER(F3),60*((MAX(F$2:F$39)+1-F3)/MAX(F$2:F$39)),0)</f>
        <v>0</v>
      </c>
      <c r="H3" s="18">
        <f t="shared" si="0"/>
        <v>38.996135446093739</v>
      </c>
    </row>
    <row r="4" spans="1:9" x14ac:dyDescent="0.2">
      <c r="A4" s="7">
        <v>3</v>
      </c>
      <c r="B4" t="s">
        <v>52</v>
      </c>
      <c r="C4" t="s">
        <v>18</v>
      </c>
      <c r="D4" s="18">
        <v>103.584</v>
      </c>
      <c r="E4" s="18">
        <f t="shared" si="1"/>
        <v>38.874090976046148</v>
      </c>
      <c r="G4" s="18">
        <f t="shared" si="2"/>
        <v>0</v>
      </c>
      <c r="H4" s="18">
        <f t="shared" si="0"/>
        <v>38.874090976046148</v>
      </c>
    </row>
    <row r="5" spans="1:9" x14ac:dyDescent="0.2">
      <c r="A5" s="7">
        <v>4</v>
      </c>
      <c r="B5" t="s">
        <v>53</v>
      </c>
      <c r="C5" t="s">
        <v>292</v>
      </c>
      <c r="D5" s="18">
        <v>99.483099999999993</v>
      </c>
      <c r="E5" s="18">
        <f t="shared" si="1"/>
        <v>37.335062171562171</v>
      </c>
      <c r="G5" s="18">
        <f t="shared" si="2"/>
        <v>0</v>
      </c>
      <c r="H5" s="18">
        <f t="shared" si="0"/>
        <v>37.335062171562171</v>
      </c>
    </row>
    <row r="6" spans="1:9" x14ac:dyDescent="0.2">
      <c r="A6" s="7">
        <v>5</v>
      </c>
      <c r="B6" s="3" t="s">
        <v>54</v>
      </c>
      <c r="C6" t="s">
        <v>30</v>
      </c>
      <c r="D6" s="18">
        <v>97.473699999999994</v>
      </c>
      <c r="E6" s="18">
        <f t="shared" si="1"/>
        <v>36.580953444275451</v>
      </c>
      <c r="G6" s="18">
        <f t="shared" si="2"/>
        <v>0</v>
      </c>
      <c r="H6" s="18">
        <f t="shared" si="0"/>
        <v>36.580953444275451</v>
      </c>
    </row>
    <row r="7" spans="1:9" x14ac:dyDescent="0.2">
      <c r="A7" s="7">
        <v>6</v>
      </c>
      <c r="B7" t="s">
        <v>55</v>
      </c>
      <c r="C7" t="s">
        <v>23</v>
      </c>
      <c r="D7" s="18">
        <v>97.095699999999994</v>
      </c>
      <c r="E7" s="18">
        <f t="shared" si="1"/>
        <v>36.439093635917544</v>
      </c>
      <c r="G7" s="18">
        <f t="shared" si="2"/>
        <v>0</v>
      </c>
      <c r="H7" s="18">
        <f t="shared" si="0"/>
        <v>36.439093635917544</v>
      </c>
    </row>
    <row r="8" spans="1:9" x14ac:dyDescent="0.2">
      <c r="A8" s="7">
        <v>7</v>
      </c>
      <c r="B8" t="s">
        <v>56</v>
      </c>
      <c r="C8" t="s">
        <v>18</v>
      </c>
      <c r="D8" s="18">
        <v>96.429299999999998</v>
      </c>
      <c r="E8" s="18">
        <f t="shared" si="1"/>
        <v>36.189000047849532</v>
      </c>
      <c r="G8" s="18">
        <f t="shared" si="2"/>
        <v>0</v>
      </c>
      <c r="H8" s="18">
        <f t="shared" si="0"/>
        <v>36.189000047849532</v>
      </c>
      <c r="I8" s="3" t="s">
        <v>224</v>
      </c>
    </row>
    <row r="9" spans="1:9" x14ac:dyDescent="0.2">
      <c r="A9" s="7">
        <v>8</v>
      </c>
      <c r="B9" s="15" t="s">
        <v>57</v>
      </c>
      <c r="C9" s="14" t="s">
        <v>46</v>
      </c>
      <c r="D9" s="19">
        <v>96.016199999999998</v>
      </c>
      <c r="E9" s="18">
        <f t="shared" si="1"/>
        <v>36.033967543001253</v>
      </c>
      <c r="F9" s="14"/>
      <c r="G9" s="18">
        <f t="shared" si="2"/>
        <v>0</v>
      </c>
      <c r="H9" s="19">
        <f t="shared" si="0"/>
        <v>36.033967543001253</v>
      </c>
      <c r="I9" s="14"/>
    </row>
    <row r="10" spans="1:9" ht="13.5" thickBot="1" x14ac:dyDescent="0.25">
      <c r="A10" s="10">
        <v>9</v>
      </c>
      <c r="B10" s="16" t="s">
        <v>58</v>
      </c>
      <c r="C10" s="9" t="s">
        <v>291</v>
      </c>
      <c r="D10" s="20">
        <v>90.784000000000006</v>
      </c>
      <c r="E10" s="20">
        <f t="shared" si="1"/>
        <v>34.070372597788975</v>
      </c>
      <c r="F10" s="9"/>
      <c r="G10" s="20">
        <f t="shared" si="2"/>
        <v>0</v>
      </c>
      <c r="H10" s="20">
        <f t="shared" si="0"/>
        <v>34.070372597788975</v>
      </c>
    </row>
    <row r="11" spans="1:9" ht="13.5" thickTop="1" x14ac:dyDescent="0.2">
      <c r="A11" s="7">
        <v>10</v>
      </c>
      <c r="B11" t="s">
        <v>59</v>
      </c>
      <c r="C11" t="s">
        <v>291</v>
      </c>
      <c r="D11" s="18">
        <v>88.958399999999997</v>
      </c>
      <c r="E11" s="18">
        <f t="shared" si="1"/>
        <v>33.385242264090046</v>
      </c>
      <c r="G11" s="18">
        <f t="shared" si="2"/>
        <v>0</v>
      </c>
      <c r="H11" s="18">
        <f t="shared" si="0"/>
        <v>33.385242264090046</v>
      </c>
      <c r="I11" s="22"/>
    </row>
    <row r="12" spans="1:9" x14ac:dyDescent="0.2">
      <c r="A12" s="7">
        <v>11</v>
      </c>
      <c r="B12" t="s">
        <v>60</v>
      </c>
      <c r="C12" t="s">
        <v>21</v>
      </c>
      <c r="D12" s="18">
        <v>87.818700000000007</v>
      </c>
      <c r="E12" s="18">
        <f t="shared" si="1"/>
        <v>32.957523683176014</v>
      </c>
      <c r="G12" s="18">
        <f t="shared" si="2"/>
        <v>0</v>
      </c>
      <c r="H12" s="18">
        <f t="shared" si="0"/>
        <v>32.957523683176014</v>
      </c>
    </row>
    <row r="13" spans="1:9" x14ac:dyDescent="0.2">
      <c r="A13" s="7">
        <v>12</v>
      </c>
      <c r="B13" s="2" t="s">
        <v>61</v>
      </c>
      <c r="C13" t="s">
        <v>21</v>
      </c>
      <c r="D13" s="18">
        <v>85.495400000000004</v>
      </c>
      <c r="E13" s="18">
        <f t="shared" si="1"/>
        <v>32.085611268472498</v>
      </c>
      <c r="G13" s="18">
        <f t="shared" si="2"/>
        <v>0</v>
      </c>
      <c r="H13" s="18">
        <f t="shared" si="0"/>
        <v>32.085611268472498</v>
      </c>
    </row>
    <row r="14" spans="1:9" x14ac:dyDescent="0.2">
      <c r="A14" s="7">
        <v>13</v>
      </c>
      <c r="B14" t="s">
        <v>62</v>
      </c>
      <c r="C14" t="s">
        <v>30</v>
      </c>
      <c r="D14" s="18">
        <v>84.840900000000005</v>
      </c>
      <c r="E14" s="18">
        <f t="shared" si="1"/>
        <v>31.839983637334271</v>
      </c>
      <c r="G14" s="18">
        <f t="shared" si="2"/>
        <v>0</v>
      </c>
      <c r="H14" s="18">
        <f t="shared" si="0"/>
        <v>31.839983637334271</v>
      </c>
    </row>
    <row r="15" spans="1:9" x14ac:dyDescent="0.2">
      <c r="A15" s="7">
        <v>14</v>
      </c>
      <c r="B15" t="s">
        <v>63</v>
      </c>
      <c r="C15" t="s">
        <v>43</v>
      </c>
      <c r="D15" s="18">
        <v>84.798100000000005</v>
      </c>
      <c r="E15" s="18">
        <f t="shared" si="1"/>
        <v>31.823921204006975</v>
      </c>
      <c r="G15" s="18">
        <f t="shared" si="2"/>
        <v>0</v>
      </c>
      <c r="H15" s="18">
        <f t="shared" si="0"/>
        <v>31.823921204006975</v>
      </c>
    </row>
    <row r="16" spans="1:9" x14ac:dyDescent="0.2">
      <c r="A16" s="7">
        <v>15</v>
      </c>
      <c r="B16" t="s">
        <v>64</v>
      </c>
      <c r="C16" t="s">
        <v>1</v>
      </c>
      <c r="D16" s="18">
        <v>84.568600000000004</v>
      </c>
      <c r="E16" s="18">
        <f t="shared" si="1"/>
        <v>31.737792034646816</v>
      </c>
      <c r="G16" s="18">
        <f t="shared" si="2"/>
        <v>0</v>
      </c>
      <c r="H16" s="18">
        <f t="shared" si="0"/>
        <v>31.737792034646816</v>
      </c>
    </row>
    <row r="17" spans="1:8" x14ac:dyDescent="0.2">
      <c r="A17" s="7">
        <v>16</v>
      </c>
      <c r="B17" t="s">
        <v>65</v>
      </c>
      <c r="C17" t="s">
        <v>292</v>
      </c>
      <c r="D17" s="18">
        <v>84.553600000000003</v>
      </c>
      <c r="E17" s="18">
        <f t="shared" si="1"/>
        <v>31.732162677172298</v>
      </c>
      <c r="G17" s="18">
        <f t="shared" si="2"/>
        <v>0</v>
      </c>
      <c r="H17" s="18">
        <f t="shared" si="0"/>
        <v>31.732162677172298</v>
      </c>
    </row>
    <row r="18" spans="1:8" x14ac:dyDescent="0.2">
      <c r="A18" s="7">
        <v>17</v>
      </c>
      <c r="B18" t="s">
        <v>66</v>
      </c>
      <c r="C18" t="s">
        <v>18</v>
      </c>
      <c r="D18" s="18">
        <v>84.489900000000006</v>
      </c>
      <c r="E18" s="18">
        <f t="shared" si="1"/>
        <v>31.708256672430505</v>
      </c>
      <c r="G18" s="18">
        <f t="shared" si="2"/>
        <v>0</v>
      </c>
      <c r="H18" s="18">
        <f t="shared" si="0"/>
        <v>31.708256672430505</v>
      </c>
    </row>
    <row r="19" spans="1:8" x14ac:dyDescent="0.2">
      <c r="A19" s="7">
        <v>18</v>
      </c>
      <c r="B19" t="s">
        <v>67</v>
      </c>
      <c r="C19" t="s">
        <v>21</v>
      </c>
      <c r="D19" s="18">
        <v>80.488299999999995</v>
      </c>
      <c r="E19" s="18">
        <f t="shared" si="1"/>
        <v>30.206494214427853</v>
      </c>
      <c r="G19" s="18">
        <f t="shared" si="2"/>
        <v>0</v>
      </c>
      <c r="H19" s="18">
        <f t="shared" si="0"/>
        <v>30.206494214427853</v>
      </c>
    </row>
    <row r="20" spans="1:8" x14ac:dyDescent="0.2">
      <c r="A20" s="7">
        <v>19</v>
      </c>
      <c r="B20" t="s">
        <v>68</v>
      </c>
      <c r="C20" t="s">
        <v>1</v>
      </c>
      <c r="D20" s="18">
        <v>79.25</v>
      </c>
      <c r="E20" s="18">
        <f t="shared" si="1"/>
        <v>29.741771990381306</v>
      </c>
      <c r="G20" s="18">
        <f t="shared" si="2"/>
        <v>0</v>
      </c>
      <c r="H20" s="18">
        <f t="shared" si="0"/>
        <v>29.741771990381306</v>
      </c>
    </row>
    <row r="21" spans="1:8" x14ac:dyDescent="0.2">
      <c r="A21" s="7">
        <v>20</v>
      </c>
      <c r="B21" t="s">
        <v>69</v>
      </c>
      <c r="C21" t="s">
        <v>292</v>
      </c>
      <c r="D21" s="18">
        <v>78.296300000000002</v>
      </c>
      <c r="E21" s="18">
        <f t="shared" si="1"/>
        <v>29.383857442151317</v>
      </c>
      <c r="G21" s="18">
        <f t="shared" si="2"/>
        <v>0</v>
      </c>
      <c r="H21" s="18">
        <f t="shared" si="0"/>
        <v>29.383857442151317</v>
      </c>
    </row>
    <row r="22" spans="1:8" x14ac:dyDescent="0.2">
      <c r="A22" s="7">
        <v>21</v>
      </c>
      <c r="B22" t="s">
        <v>70</v>
      </c>
      <c r="C22" t="s">
        <v>23</v>
      </c>
      <c r="D22" s="18">
        <v>78.100399999999993</v>
      </c>
      <c r="E22" s="18">
        <f t="shared" si="1"/>
        <v>29.31033803353408</v>
      </c>
      <c r="G22" s="18">
        <f t="shared" si="2"/>
        <v>0</v>
      </c>
      <c r="H22" s="18">
        <f t="shared" si="0"/>
        <v>29.31033803353408</v>
      </c>
    </row>
    <row r="23" spans="1:8" x14ac:dyDescent="0.2">
      <c r="A23" s="7">
        <v>22</v>
      </c>
      <c r="B23" t="s">
        <v>49</v>
      </c>
      <c r="C23" t="s">
        <v>30</v>
      </c>
      <c r="D23" s="18">
        <v>77.800600000000003</v>
      </c>
      <c r="E23" s="18">
        <f t="shared" si="1"/>
        <v>29.197825942143339</v>
      </c>
      <c r="G23" s="18">
        <f t="shared" si="2"/>
        <v>0</v>
      </c>
      <c r="H23" s="18">
        <f t="shared" si="0"/>
        <v>29.197825942143339</v>
      </c>
    </row>
    <row r="24" spans="1:8" x14ac:dyDescent="0.2">
      <c r="A24" s="7">
        <v>23</v>
      </c>
      <c r="B24" s="3" t="s">
        <v>71</v>
      </c>
      <c r="C24" t="s">
        <v>43</v>
      </c>
      <c r="D24" s="18">
        <v>76.263499999999993</v>
      </c>
      <c r="E24" s="18">
        <f t="shared" si="1"/>
        <v>28.620966917204345</v>
      </c>
      <c r="G24" s="18">
        <f t="shared" si="2"/>
        <v>0</v>
      </c>
      <c r="H24" s="18">
        <f t="shared" si="0"/>
        <v>28.620966917204345</v>
      </c>
    </row>
    <row r="25" spans="1:8" x14ac:dyDescent="0.2">
      <c r="A25" s="7">
        <v>24</v>
      </c>
      <c r="B25" t="s">
        <v>72</v>
      </c>
      <c r="C25" t="s">
        <v>291</v>
      </c>
      <c r="D25" s="18">
        <v>74.933300000000003</v>
      </c>
      <c r="E25" s="18">
        <f t="shared" si="1"/>
        <v>28.121755496363903</v>
      </c>
      <c r="G25" s="18">
        <f t="shared" si="2"/>
        <v>0</v>
      </c>
      <c r="H25" s="18">
        <f t="shared" si="0"/>
        <v>28.121755496363903</v>
      </c>
    </row>
    <row r="26" spans="1:8" x14ac:dyDescent="0.2">
      <c r="A26" s="7">
        <v>25</v>
      </c>
      <c r="B26" t="s">
        <v>73</v>
      </c>
      <c r="C26" t="s">
        <v>23</v>
      </c>
      <c r="D26" s="18">
        <v>72.697900000000004</v>
      </c>
      <c r="E26" s="18">
        <f t="shared" si="1"/>
        <v>27.282831116461086</v>
      </c>
      <c r="G26" s="18">
        <f t="shared" si="2"/>
        <v>0</v>
      </c>
      <c r="H26" s="18">
        <f t="shared" si="0"/>
        <v>27.282831116461086</v>
      </c>
    </row>
    <row r="27" spans="1:8" x14ac:dyDescent="0.2">
      <c r="A27" s="7">
        <v>26</v>
      </c>
      <c r="B27" t="s">
        <v>74</v>
      </c>
      <c r="C27" t="s">
        <v>46</v>
      </c>
      <c r="D27" s="18">
        <v>71.637799999999999</v>
      </c>
      <c r="E27" s="18">
        <f t="shared" si="1"/>
        <v>26.884985659211832</v>
      </c>
      <c r="G27" s="18">
        <f t="shared" si="2"/>
        <v>0</v>
      </c>
      <c r="H27" s="18">
        <f t="shared" si="0"/>
        <v>26.884985659211832</v>
      </c>
    </row>
    <row r="28" spans="1:8" x14ac:dyDescent="0.2">
      <c r="A28" s="7">
        <v>27</v>
      </c>
      <c r="B28" t="s">
        <v>75</v>
      </c>
      <c r="C28" t="s">
        <v>46</v>
      </c>
      <c r="D28" s="18">
        <v>70.2928</v>
      </c>
      <c r="E28" s="18">
        <f t="shared" si="1"/>
        <v>26.380219938996529</v>
      </c>
      <c r="G28" s="18">
        <f t="shared" si="2"/>
        <v>0</v>
      </c>
      <c r="H28" s="18">
        <f t="shared" si="0"/>
        <v>26.380219938996529</v>
      </c>
    </row>
    <row r="29" spans="1:8" x14ac:dyDescent="0.2">
      <c r="A29" s="7">
        <v>28</v>
      </c>
      <c r="B29" t="s">
        <v>76</v>
      </c>
      <c r="C29" t="s">
        <v>21</v>
      </c>
      <c r="D29" s="18">
        <v>67.710999999999999</v>
      </c>
      <c r="E29" s="18">
        <f t="shared" si="1"/>
        <v>25.411294930482121</v>
      </c>
      <c r="G29" s="18">
        <f t="shared" si="2"/>
        <v>0</v>
      </c>
      <c r="H29" s="18">
        <f t="shared" si="0"/>
        <v>25.411294930482121</v>
      </c>
    </row>
    <row r="30" spans="1:8" x14ac:dyDescent="0.2">
      <c r="A30" s="7">
        <v>29</v>
      </c>
      <c r="B30" t="s">
        <v>77</v>
      </c>
      <c r="C30" t="s">
        <v>43</v>
      </c>
      <c r="D30" s="18">
        <v>61.964300000000001</v>
      </c>
      <c r="E30" s="18">
        <f t="shared" si="1"/>
        <v>23.25461302389381</v>
      </c>
      <c r="G30" s="18">
        <f t="shared" si="2"/>
        <v>0</v>
      </c>
      <c r="H30" s="18">
        <f t="shared" si="0"/>
        <v>23.25461302389381</v>
      </c>
    </row>
    <row r="31" spans="1:8" x14ac:dyDescent="0.2">
      <c r="A31" s="7">
        <v>30</v>
      </c>
      <c r="B31" t="s">
        <v>78</v>
      </c>
      <c r="C31" t="s">
        <v>30</v>
      </c>
      <c r="D31" s="18">
        <v>60.625599999999999</v>
      </c>
      <c r="E31" s="18">
        <f t="shared" si="1"/>
        <v>22.752211633817797</v>
      </c>
      <c r="G31" s="18">
        <f t="shared" si="2"/>
        <v>0</v>
      </c>
      <c r="H31" s="18">
        <f t="shared" si="0"/>
        <v>22.752211633817797</v>
      </c>
    </row>
    <row r="32" spans="1:8" x14ac:dyDescent="0.2">
      <c r="A32" s="7">
        <v>31</v>
      </c>
      <c r="B32" t="s">
        <v>79</v>
      </c>
      <c r="C32" t="s">
        <v>23</v>
      </c>
      <c r="D32" s="18">
        <v>57.606699999999996</v>
      </c>
      <c r="E32" s="18">
        <f t="shared" si="1"/>
        <v>21.61924714849588</v>
      </c>
      <c r="G32" s="18">
        <f t="shared" si="2"/>
        <v>0</v>
      </c>
      <c r="H32" s="18">
        <f t="shared" si="0"/>
        <v>21.61924714849588</v>
      </c>
    </row>
    <row r="33" spans="1:8" x14ac:dyDescent="0.2">
      <c r="A33" s="7">
        <v>32</v>
      </c>
      <c r="B33" t="s">
        <v>226</v>
      </c>
      <c r="C33" t="s">
        <v>28</v>
      </c>
      <c r="D33" s="18">
        <v>53.848599999999998</v>
      </c>
      <c r="E33" s="18">
        <f t="shared" si="1"/>
        <v>20.208867926829612</v>
      </c>
      <c r="G33" s="18">
        <f t="shared" si="2"/>
        <v>0</v>
      </c>
      <c r="H33" s="18">
        <f t="shared" ref="H33:H39" si="3">E33+G33</f>
        <v>20.208867926829612</v>
      </c>
    </row>
    <row r="34" spans="1:8" x14ac:dyDescent="0.2">
      <c r="A34" s="7">
        <v>33</v>
      </c>
      <c r="B34" t="s">
        <v>227</v>
      </c>
      <c r="C34" t="s">
        <v>1</v>
      </c>
      <c r="D34" s="18">
        <v>50.207500000000003</v>
      </c>
      <c r="E34" s="18">
        <f t="shared" si="1"/>
        <v>18.842397693464598</v>
      </c>
      <c r="G34" s="18">
        <f t="shared" si="2"/>
        <v>0</v>
      </c>
      <c r="H34" s="18">
        <f t="shared" si="3"/>
        <v>18.842397693464598</v>
      </c>
    </row>
    <row r="35" spans="1:8" x14ac:dyDescent="0.2">
      <c r="A35" s="7">
        <v>34</v>
      </c>
      <c r="B35" t="s">
        <v>228</v>
      </c>
      <c r="C35" t="s">
        <v>229</v>
      </c>
      <c r="D35" s="18">
        <v>47.658999999999999</v>
      </c>
      <c r="E35" s="18">
        <f t="shared" si="1"/>
        <v>17.885969858543625</v>
      </c>
      <c r="G35" s="18">
        <f t="shared" si="2"/>
        <v>0</v>
      </c>
      <c r="H35" s="18">
        <f t="shared" si="3"/>
        <v>17.885969858543625</v>
      </c>
    </row>
    <row r="36" spans="1:8" x14ac:dyDescent="0.2">
      <c r="A36" s="7">
        <v>35</v>
      </c>
      <c r="B36" t="s">
        <v>230</v>
      </c>
      <c r="C36" t="s">
        <v>229</v>
      </c>
      <c r="D36" s="18">
        <v>44.779800000000002</v>
      </c>
      <c r="E36" s="18">
        <f t="shared" si="1"/>
        <v>16.805433455834407</v>
      </c>
      <c r="G36" s="18">
        <f t="shared" si="2"/>
        <v>0</v>
      </c>
      <c r="H36" s="18">
        <f t="shared" si="3"/>
        <v>16.805433455834407</v>
      </c>
    </row>
    <row r="37" spans="1:8" x14ac:dyDescent="0.2">
      <c r="A37" s="7">
        <v>36</v>
      </c>
      <c r="B37" t="s">
        <v>231</v>
      </c>
      <c r="C37" t="s">
        <v>28</v>
      </c>
      <c r="D37" s="18">
        <v>36.373699999999999</v>
      </c>
      <c r="E37" s="18">
        <f t="shared" si="1"/>
        <v>13.6507039980635</v>
      </c>
      <c r="G37" s="18">
        <f t="shared" si="2"/>
        <v>0</v>
      </c>
      <c r="H37" s="18">
        <f t="shared" si="3"/>
        <v>13.6507039980635</v>
      </c>
    </row>
    <row r="38" spans="1:8" x14ac:dyDescent="0.2">
      <c r="A38" s="7">
        <v>37</v>
      </c>
      <c r="B38" t="s">
        <v>232</v>
      </c>
      <c r="C38" t="s">
        <v>28</v>
      </c>
      <c r="D38" s="18">
        <v>31.591899999999999</v>
      </c>
      <c r="E38" s="18">
        <f t="shared" si="1"/>
        <v>11.856139893286146</v>
      </c>
      <c r="G38" s="18">
        <f t="shared" si="2"/>
        <v>0</v>
      </c>
      <c r="H38" s="18">
        <f t="shared" si="3"/>
        <v>11.856139893286146</v>
      </c>
    </row>
    <row r="39" spans="1:8" x14ac:dyDescent="0.2">
      <c r="A39" s="7">
        <v>38</v>
      </c>
      <c r="B39" t="s">
        <v>233</v>
      </c>
      <c r="C39" t="s">
        <v>234</v>
      </c>
      <c r="D39" s="18">
        <v>14.0321</v>
      </c>
      <c r="E39" s="18">
        <f t="shared" si="1"/>
        <v>5.2661138012142512</v>
      </c>
      <c r="G39" s="18">
        <f t="shared" si="2"/>
        <v>0</v>
      </c>
      <c r="H39" s="18">
        <f t="shared" si="3"/>
        <v>5.2661138012142512</v>
      </c>
    </row>
    <row r="41" spans="1:8" x14ac:dyDescent="0.2">
      <c r="G41" s="18">
        <f>60/38</f>
        <v>1.5789473684210527</v>
      </c>
    </row>
  </sheetData>
  <phoneticPr fontId="4" type="noConversion"/>
  <printOptions gridLines="1"/>
  <pageMargins left="0.25" right="0.25" top="0.75" bottom="0.75" header="0.3" footer="0.3"/>
  <pageSetup scale="98" orientation="portrait" horizontalDpi="4294967292" verticalDpi="4294967292" r:id="rId1"/>
  <headerFooter alignWithMargins="0">
    <oddHeader>&amp;C&amp;"Verdana,Bold"&amp;14Men's Foil</oddHeader>
    <oddFooter>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B49" sqref="B49"/>
    </sheetView>
  </sheetViews>
  <sheetFormatPr defaultColWidth="11" defaultRowHeight="12.75" x14ac:dyDescent="0.2"/>
  <cols>
    <col min="1" max="1" width="3.625" style="7" bestFit="1" customWidth="1"/>
    <col min="2" max="2" width="20.625" bestFit="1" customWidth="1"/>
    <col min="3" max="3" width="20.75" bestFit="1" customWidth="1"/>
    <col min="4" max="4" width="9.25" style="18" customWidth="1"/>
    <col min="5" max="5" width="8.25" style="18" bestFit="1" customWidth="1"/>
    <col min="6" max="6" width="6" customWidth="1"/>
    <col min="7" max="7" width="8.25" style="18" bestFit="1" customWidth="1"/>
    <col min="8" max="8" width="9.25" style="18" bestFit="1" customWidth="1"/>
    <col min="9" max="9" width="5.375" bestFit="1" customWidth="1"/>
  </cols>
  <sheetData>
    <row r="1" spans="1:9" x14ac:dyDescent="0.2">
      <c r="B1" s="1" t="s">
        <v>2</v>
      </c>
      <c r="C1" s="1" t="s">
        <v>3</v>
      </c>
      <c r="D1" s="17" t="s">
        <v>0</v>
      </c>
      <c r="E1" s="21" t="s">
        <v>220</v>
      </c>
      <c r="F1" s="6" t="s">
        <v>10</v>
      </c>
      <c r="G1" s="21" t="s">
        <v>221</v>
      </c>
      <c r="H1" s="21" t="s">
        <v>11</v>
      </c>
      <c r="I1" s="5"/>
    </row>
    <row r="2" spans="1:9" x14ac:dyDescent="0.2">
      <c r="A2" s="7">
        <v>1</v>
      </c>
      <c r="B2" s="2" t="s">
        <v>80</v>
      </c>
      <c r="C2" t="s">
        <v>292</v>
      </c>
      <c r="D2" s="18">
        <v>124.068</v>
      </c>
      <c r="E2" s="18">
        <f t="shared" ref="E2:E38" si="0">D2/MAX(D$2:D$37)*40</f>
        <v>40</v>
      </c>
      <c r="G2" s="18">
        <f t="shared" ref="G2:G38" si="1">IF(ISNUMBER(F2),60*((MAX(F$2:F$37)+1-F2)/MAX(F$2:F$37)),0)</f>
        <v>0</v>
      </c>
      <c r="H2" s="18">
        <f t="shared" ref="H2:H38" si="2">E2+G2</f>
        <v>40</v>
      </c>
    </row>
    <row r="3" spans="1:9" x14ac:dyDescent="0.2">
      <c r="A3" s="7">
        <v>2</v>
      </c>
      <c r="B3" t="s">
        <v>81</v>
      </c>
      <c r="C3" t="s">
        <v>292</v>
      </c>
      <c r="D3" s="18">
        <v>115.7796</v>
      </c>
      <c r="E3" s="18">
        <f t="shared" si="0"/>
        <v>37.32778798723281</v>
      </c>
      <c r="G3" s="18">
        <f t="shared" si="1"/>
        <v>0</v>
      </c>
      <c r="H3" s="18">
        <f t="shared" si="2"/>
        <v>37.32778798723281</v>
      </c>
    </row>
    <row r="4" spans="1:9" x14ac:dyDescent="0.2">
      <c r="A4" s="7">
        <v>3</v>
      </c>
      <c r="B4" t="s">
        <v>82</v>
      </c>
      <c r="C4" t="s">
        <v>18</v>
      </c>
      <c r="D4" s="18">
        <v>98.771000000000001</v>
      </c>
      <c r="E4" s="18">
        <f t="shared" si="0"/>
        <v>31.844149982267787</v>
      </c>
      <c r="G4" s="18">
        <f t="shared" si="1"/>
        <v>0</v>
      </c>
      <c r="H4" s="18">
        <f t="shared" si="2"/>
        <v>31.844149982267787</v>
      </c>
    </row>
    <row r="5" spans="1:9" x14ac:dyDescent="0.2">
      <c r="A5" s="7">
        <v>4</v>
      </c>
      <c r="B5" s="3" t="s">
        <v>83</v>
      </c>
      <c r="C5" t="s">
        <v>18</v>
      </c>
      <c r="D5" s="18">
        <v>94.971900000000005</v>
      </c>
      <c r="E5" s="18">
        <f t="shared" si="0"/>
        <v>30.619305542122067</v>
      </c>
      <c r="G5" s="18">
        <f t="shared" si="1"/>
        <v>0</v>
      </c>
      <c r="H5" s="18">
        <f t="shared" si="2"/>
        <v>30.619305542122067</v>
      </c>
      <c r="I5" s="3"/>
    </row>
    <row r="6" spans="1:9" x14ac:dyDescent="0.2">
      <c r="A6" s="7">
        <v>5</v>
      </c>
      <c r="B6" s="3" t="s">
        <v>84</v>
      </c>
      <c r="C6" t="s">
        <v>43</v>
      </c>
      <c r="D6" s="18">
        <v>85.668000000000006</v>
      </c>
      <c r="E6" s="18">
        <f t="shared" si="0"/>
        <v>27.619692426733732</v>
      </c>
      <c r="G6" s="18">
        <f t="shared" si="1"/>
        <v>0</v>
      </c>
      <c r="H6" s="18">
        <f t="shared" si="2"/>
        <v>27.619692426733732</v>
      </c>
    </row>
    <row r="7" spans="1:9" x14ac:dyDescent="0.2">
      <c r="A7" s="7">
        <v>6</v>
      </c>
      <c r="B7" t="s">
        <v>85</v>
      </c>
      <c r="C7" s="23" t="s">
        <v>291</v>
      </c>
      <c r="D7" s="18">
        <v>85.222200000000001</v>
      </c>
      <c r="E7" s="18">
        <f t="shared" si="0"/>
        <v>27.475964793500339</v>
      </c>
      <c r="G7" s="18">
        <f t="shared" si="1"/>
        <v>0</v>
      </c>
      <c r="H7" s="18">
        <f t="shared" si="2"/>
        <v>27.475964793500339</v>
      </c>
    </row>
    <row r="8" spans="1:9" x14ac:dyDescent="0.2">
      <c r="A8" s="7">
        <v>7</v>
      </c>
      <c r="B8" s="3" t="s">
        <v>86</v>
      </c>
      <c r="C8" t="s">
        <v>291</v>
      </c>
      <c r="D8" s="18">
        <v>84.581500000000005</v>
      </c>
      <c r="E8" s="18">
        <f t="shared" si="0"/>
        <v>27.269400651255765</v>
      </c>
      <c r="G8" s="18">
        <f t="shared" si="1"/>
        <v>0</v>
      </c>
      <c r="H8" s="18">
        <f t="shared" si="2"/>
        <v>27.269400651255765</v>
      </c>
    </row>
    <row r="9" spans="1:9" x14ac:dyDescent="0.2">
      <c r="A9" s="7">
        <v>8</v>
      </c>
      <c r="B9" s="14" t="s">
        <v>87</v>
      </c>
      <c r="C9" s="14" t="s">
        <v>291</v>
      </c>
      <c r="D9" s="19">
        <v>81.625900000000001</v>
      </c>
      <c r="E9" s="19">
        <f t="shared" si="0"/>
        <v>26.316503852725926</v>
      </c>
      <c r="F9" s="14"/>
      <c r="G9" s="19">
        <f t="shared" si="1"/>
        <v>0</v>
      </c>
      <c r="H9" s="19">
        <f t="shared" si="2"/>
        <v>26.316503852725926</v>
      </c>
      <c r="I9" s="15" t="s">
        <v>222</v>
      </c>
    </row>
    <row r="10" spans="1:9" ht="13.5" thickBot="1" x14ac:dyDescent="0.25">
      <c r="A10" s="10">
        <v>9</v>
      </c>
      <c r="B10" s="11" t="s">
        <v>88</v>
      </c>
      <c r="C10" s="9" t="s">
        <v>46</v>
      </c>
      <c r="D10" s="20">
        <v>79.051699999999997</v>
      </c>
      <c r="E10" s="20">
        <f t="shared" si="0"/>
        <v>25.486571879936811</v>
      </c>
      <c r="F10" s="9"/>
      <c r="G10" s="20">
        <f t="shared" si="1"/>
        <v>0</v>
      </c>
      <c r="H10" s="20">
        <f t="shared" si="2"/>
        <v>25.486571879936811</v>
      </c>
    </row>
    <row r="11" spans="1:9" ht="13.5" thickTop="1" x14ac:dyDescent="0.2">
      <c r="A11" s="7">
        <v>10</v>
      </c>
      <c r="B11" s="26" t="s">
        <v>89</v>
      </c>
      <c r="C11" s="26" t="s">
        <v>229</v>
      </c>
      <c r="D11" s="27">
        <v>78.618099999999998</v>
      </c>
      <c r="E11" s="27">
        <f t="shared" si="0"/>
        <v>25.346777573588678</v>
      </c>
      <c r="F11" s="26"/>
      <c r="G11" s="27">
        <f t="shared" si="1"/>
        <v>0</v>
      </c>
      <c r="H11" s="27">
        <f t="shared" si="2"/>
        <v>25.346777573588678</v>
      </c>
      <c r="I11" s="22"/>
    </row>
    <row r="12" spans="1:9" x14ac:dyDescent="0.2">
      <c r="A12" s="7">
        <v>11</v>
      </c>
      <c r="B12" t="s">
        <v>90</v>
      </c>
      <c r="C12" t="s">
        <v>21</v>
      </c>
      <c r="D12" s="18">
        <v>73.089500000000001</v>
      </c>
      <c r="E12" s="18">
        <f t="shared" si="0"/>
        <v>23.564335686881389</v>
      </c>
      <c r="G12" s="18">
        <f t="shared" si="1"/>
        <v>0</v>
      </c>
      <c r="H12" s="18">
        <f t="shared" si="2"/>
        <v>23.564335686881389</v>
      </c>
    </row>
    <row r="13" spans="1:9" x14ac:dyDescent="0.2">
      <c r="A13" s="7">
        <v>12</v>
      </c>
      <c r="B13" t="s">
        <v>91</v>
      </c>
      <c r="C13" t="s">
        <v>23</v>
      </c>
      <c r="D13" s="18">
        <v>71.760400000000004</v>
      </c>
      <c r="E13" s="18">
        <f t="shared" si="0"/>
        <v>23.135828739078569</v>
      </c>
      <c r="G13" s="18">
        <f t="shared" si="1"/>
        <v>0</v>
      </c>
      <c r="H13" s="18">
        <f t="shared" si="2"/>
        <v>23.135828739078569</v>
      </c>
    </row>
    <row r="14" spans="1:9" x14ac:dyDescent="0.2">
      <c r="A14" s="7">
        <v>13</v>
      </c>
      <c r="B14" t="s">
        <v>92</v>
      </c>
      <c r="C14" t="s">
        <v>43</v>
      </c>
      <c r="D14" s="18">
        <v>69.728700000000003</v>
      </c>
      <c r="E14" s="18">
        <f t="shared" si="0"/>
        <v>22.480800851146149</v>
      </c>
      <c r="G14" s="18">
        <f t="shared" si="1"/>
        <v>0</v>
      </c>
      <c r="H14" s="18">
        <f t="shared" si="2"/>
        <v>22.480800851146149</v>
      </c>
    </row>
    <row r="15" spans="1:9" x14ac:dyDescent="0.2">
      <c r="A15" s="7">
        <v>14</v>
      </c>
      <c r="B15" t="s">
        <v>295</v>
      </c>
      <c r="C15" t="s">
        <v>23</v>
      </c>
      <c r="D15" s="18">
        <v>69.206299999999999</v>
      </c>
      <c r="E15" s="18">
        <f t="shared" si="0"/>
        <v>22.312377083534834</v>
      </c>
      <c r="G15" s="18">
        <f t="shared" si="1"/>
        <v>0</v>
      </c>
      <c r="H15" s="18">
        <f t="shared" si="2"/>
        <v>22.312377083534834</v>
      </c>
    </row>
    <row r="16" spans="1:9" x14ac:dyDescent="0.2">
      <c r="A16" s="7">
        <v>15</v>
      </c>
      <c r="B16" s="23" t="s">
        <v>93</v>
      </c>
      <c r="C16" t="s">
        <v>23</v>
      </c>
      <c r="D16" s="18">
        <v>69.104200000000006</v>
      </c>
      <c r="E16" s="18">
        <f t="shared" si="0"/>
        <v>22.279459651159044</v>
      </c>
      <c r="G16" s="18">
        <f t="shared" si="1"/>
        <v>0</v>
      </c>
      <c r="H16" s="18">
        <f t="shared" si="2"/>
        <v>22.279459651159044</v>
      </c>
    </row>
    <row r="17" spans="1:9" x14ac:dyDescent="0.2">
      <c r="A17" s="7">
        <v>16</v>
      </c>
      <c r="B17" t="s">
        <v>94</v>
      </c>
      <c r="C17" t="s">
        <v>46</v>
      </c>
      <c r="D17" s="18">
        <v>68.331699999999998</v>
      </c>
      <c r="E17" s="18">
        <f t="shared" si="0"/>
        <v>22.030402682399973</v>
      </c>
      <c r="G17" s="18">
        <f t="shared" si="1"/>
        <v>0</v>
      </c>
      <c r="H17" s="18">
        <f t="shared" si="2"/>
        <v>22.030402682399973</v>
      </c>
    </row>
    <row r="18" spans="1:9" x14ac:dyDescent="0.2">
      <c r="A18" s="7">
        <v>17</v>
      </c>
      <c r="B18" t="s">
        <v>95</v>
      </c>
      <c r="C18" t="s">
        <v>30</v>
      </c>
      <c r="D18" s="18">
        <v>64.230800000000002</v>
      </c>
      <c r="E18" s="18">
        <f t="shared" si="0"/>
        <v>20.708256762420607</v>
      </c>
      <c r="G18" s="18">
        <f t="shared" si="1"/>
        <v>0</v>
      </c>
      <c r="H18" s="18">
        <f t="shared" si="2"/>
        <v>20.708256762420607</v>
      </c>
    </row>
    <row r="19" spans="1:9" x14ac:dyDescent="0.2">
      <c r="A19" s="7">
        <v>18</v>
      </c>
      <c r="B19" s="3" t="s">
        <v>96</v>
      </c>
      <c r="C19" t="s">
        <v>46</v>
      </c>
      <c r="D19" s="18">
        <v>63.781300000000002</v>
      </c>
      <c r="E19" s="18">
        <f t="shared" si="0"/>
        <v>20.563336234967924</v>
      </c>
      <c r="G19" s="18">
        <f t="shared" si="1"/>
        <v>0</v>
      </c>
      <c r="H19" s="18">
        <f t="shared" si="2"/>
        <v>20.563336234967924</v>
      </c>
    </row>
    <row r="20" spans="1:9" x14ac:dyDescent="0.2">
      <c r="A20" s="7">
        <v>19</v>
      </c>
      <c r="B20" t="s">
        <v>97</v>
      </c>
      <c r="C20" s="3" t="s">
        <v>229</v>
      </c>
      <c r="D20" s="18">
        <v>60.962400000000002</v>
      </c>
      <c r="E20" s="18">
        <f t="shared" si="0"/>
        <v>19.654512041783537</v>
      </c>
      <c r="G20" s="18">
        <f t="shared" si="1"/>
        <v>0</v>
      </c>
      <c r="H20" s="18">
        <f t="shared" si="2"/>
        <v>19.654512041783537</v>
      </c>
    </row>
    <row r="21" spans="1:9" x14ac:dyDescent="0.2">
      <c r="A21" s="7">
        <v>20</v>
      </c>
      <c r="B21" s="3" t="s">
        <v>98</v>
      </c>
      <c r="C21" t="s">
        <v>43</v>
      </c>
      <c r="D21" s="18">
        <v>60.633200000000002</v>
      </c>
      <c r="E21" s="18">
        <f t="shared" si="0"/>
        <v>19.548376696650223</v>
      </c>
      <c r="G21" s="18">
        <f t="shared" si="1"/>
        <v>0</v>
      </c>
      <c r="H21" s="18">
        <f t="shared" si="2"/>
        <v>19.548376696650223</v>
      </c>
    </row>
    <row r="22" spans="1:9" x14ac:dyDescent="0.2">
      <c r="A22" s="7">
        <v>21</v>
      </c>
      <c r="B22" t="s">
        <v>99</v>
      </c>
      <c r="C22" t="s">
        <v>28</v>
      </c>
      <c r="D22" s="18">
        <v>59.45</v>
      </c>
      <c r="E22" s="18">
        <f t="shared" si="0"/>
        <v>19.166908469548957</v>
      </c>
      <c r="G22" s="18">
        <f t="shared" si="1"/>
        <v>0</v>
      </c>
      <c r="H22" s="18">
        <f t="shared" si="2"/>
        <v>19.166908469548957</v>
      </c>
    </row>
    <row r="23" spans="1:9" x14ac:dyDescent="0.2">
      <c r="A23" s="7">
        <v>22</v>
      </c>
      <c r="B23" t="s">
        <v>100</v>
      </c>
      <c r="C23" t="s">
        <v>1</v>
      </c>
      <c r="D23" s="18">
        <v>59.222099999999998</v>
      </c>
      <c r="E23" s="18">
        <f t="shared" si="0"/>
        <v>19.093432633716994</v>
      </c>
      <c r="G23" s="18">
        <f t="shared" si="1"/>
        <v>0</v>
      </c>
      <c r="H23" s="18">
        <f t="shared" si="2"/>
        <v>19.093432633716994</v>
      </c>
    </row>
    <row r="24" spans="1:9" x14ac:dyDescent="0.2">
      <c r="A24" s="7">
        <v>23</v>
      </c>
      <c r="B24" s="3" t="s">
        <v>101</v>
      </c>
      <c r="C24" t="s">
        <v>1</v>
      </c>
      <c r="D24" s="18">
        <v>54.7425</v>
      </c>
      <c r="E24" s="18">
        <f t="shared" si="0"/>
        <v>17.649192378373151</v>
      </c>
      <c r="G24" s="18">
        <f t="shared" si="1"/>
        <v>0</v>
      </c>
      <c r="H24" s="18">
        <f t="shared" si="2"/>
        <v>17.649192378373151</v>
      </c>
    </row>
    <row r="25" spans="1:9" x14ac:dyDescent="0.2">
      <c r="A25" s="7">
        <v>24</v>
      </c>
      <c r="B25" t="s">
        <v>294</v>
      </c>
      <c r="C25" t="s">
        <v>30</v>
      </c>
      <c r="D25" s="18">
        <v>51.197800000000001</v>
      </c>
      <c r="E25" s="18">
        <f t="shared" si="0"/>
        <v>16.506367475900316</v>
      </c>
      <c r="G25" s="18">
        <f t="shared" si="1"/>
        <v>0</v>
      </c>
      <c r="H25" s="18">
        <f t="shared" si="2"/>
        <v>16.506367475900316</v>
      </c>
    </row>
    <row r="26" spans="1:9" x14ac:dyDescent="0.2">
      <c r="A26" s="7">
        <v>25</v>
      </c>
      <c r="B26" t="s">
        <v>102</v>
      </c>
      <c r="C26" t="s">
        <v>30</v>
      </c>
      <c r="D26" s="18">
        <v>49.906300000000002</v>
      </c>
      <c r="E26" s="18">
        <f t="shared" si="0"/>
        <v>16.089982912596319</v>
      </c>
      <c r="G26" s="18">
        <f t="shared" si="1"/>
        <v>0</v>
      </c>
      <c r="H26" s="18">
        <f t="shared" si="2"/>
        <v>16.089982912596319</v>
      </c>
    </row>
    <row r="27" spans="1:9" x14ac:dyDescent="0.2">
      <c r="A27" s="7">
        <v>26</v>
      </c>
      <c r="B27" s="26" t="s">
        <v>297</v>
      </c>
      <c r="C27" s="26" t="s">
        <v>30</v>
      </c>
      <c r="D27" s="27">
        <v>44.265700000000002</v>
      </c>
      <c r="E27" s="27">
        <f t="shared" si="0"/>
        <v>14.271431795467002</v>
      </c>
      <c r="F27" s="26"/>
      <c r="G27" s="27">
        <f t="shared" si="1"/>
        <v>0</v>
      </c>
      <c r="H27" s="27">
        <f t="shared" si="2"/>
        <v>14.271431795467002</v>
      </c>
    </row>
    <row r="28" spans="1:9" s="24" customFormat="1" x14ac:dyDescent="0.2">
      <c r="A28" s="7">
        <v>27</v>
      </c>
      <c r="B28" s="24" t="s">
        <v>103</v>
      </c>
      <c r="C28" s="3" t="s">
        <v>46</v>
      </c>
      <c r="D28" s="25">
        <v>42.369</v>
      </c>
      <c r="E28" s="25">
        <f t="shared" si="0"/>
        <v>13.659928426346841</v>
      </c>
      <c r="G28" s="25">
        <f t="shared" si="1"/>
        <v>0</v>
      </c>
      <c r="H28" s="25">
        <f t="shared" si="2"/>
        <v>13.659928426346841</v>
      </c>
    </row>
    <row r="29" spans="1:9" s="24" customFormat="1" x14ac:dyDescent="0.2">
      <c r="A29" s="7">
        <v>28</v>
      </c>
      <c r="B29" s="26" t="s">
        <v>104</v>
      </c>
      <c r="C29" s="26" t="s">
        <v>21</v>
      </c>
      <c r="D29" s="27">
        <v>41.487299999999998</v>
      </c>
      <c r="E29" s="27">
        <f t="shared" si="0"/>
        <v>13.375664957926299</v>
      </c>
      <c r="F29" s="26"/>
      <c r="G29" s="27">
        <f t="shared" si="1"/>
        <v>0</v>
      </c>
      <c r="H29" s="27">
        <f t="shared" si="2"/>
        <v>13.375664957926299</v>
      </c>
    </row>
    <row r="30" spans="1:9" x14ac:dyDescent="0.2">
      <c r="A30" s="7">
        <v>29</v>
      </c>
      <c r="B30" s="14" t="s">
        <v>242</v>
      </c>
      <c r="C30" s="15" t="s">
        <v>229</v>
      </c>
      <c r="D30" s="19">
        <v>31.113900000000001</v>
      </c>
      <c r="E30" s="19">
        <f t="shared" si="0"/>
        <v>10.031240932391913</v>
      </c>
      <c r="F30" s="14"/>
      <c r="G30" s="19">
        <f t="shared" si="1"/>
        <v>0</v>
      </c>
      <c r="H30" s="19">
        <f t="shared" si="2"/>
        <v>10.031240932391913</v>
      </c>
      <c r="I30" s="14"/>
    </row>
    <row r="31" spans="1:9" x14ac:dyDescent="0.2">
      <c r="A31" s="7">
        <v>30</v>
      </c>
      <c r="B31" s="13" t="s">
        <v>243</v>
      </c>
      <c r="C31" s="23" t="s">
        <v>239</v>
      </c>
      <c r="D31" s="18">
        <v>26.381900000000002</v>
      </c>
      <c r="E31" s="18">
        <f t="shared" si="0"/>
        <v>8.50562594706129</v>
      </c>
      <c r="F31" s="23"/>
      <c r="G31" s="18">
        <f t="shared" si="1"/>
        <v>0</v>
      </c>
      <c r="H31" s="18">
        <f t="shared" si="2"/>
        <v>8.50562594706129</v>
      </c>
    </row>
    <row r="32" spans="1:9" x14ac:dyDescent="0.2">
      <c r="A32" s="7">
        <v>31</v>
      </c>
      <c r="B32" s="23" t="s">
        <v>244</v>
      </c>
      <c r="C32" s="23" t="s">
        <v>239</v>
      </c>
      <c r="D32" s="18">
        <v>18.394100000000002</v>
      </c>
      <c r="E32" s="18">
        <f t="shared" si="0"/>
        <v>5.9303285295160721</v>
      </c>
      <c r="G32" s="18">
        <f t="shared" si="1"/>
        <v>0</v>
      </c>
      <c r="H32" s="18">
        <f t="shared" si="2"/>
        <v>5.9303285295160721</v>
      </c>
      <c r="I32" s="23"/>
    </row>
    <row r="33" spans="1:9" x14ac:dyDescent="0.2">
      <c r="A33" s="7">
        <v>32</v>
      </c>
      <c r="B33" t="s">
        <v>245</v>
      </c>
      <c r="C33" s="3" t="s">
        <v>229</v>
      </c>
      <c r="D33" s="18">
        <v>17.542400000000001</v>
      </c>
      <c r="E33" s="18">
        <f t="shared" si="0"/>
        <v>5.6557371763871434</v>
      </c>
      <c r="G33" s="18">
        <f t="shared" si="1"/>
        <v>0</v>
      </c>
      <c r="H33" s="18">
        <f t="shared" si="2"/>
        <v>5.6557371763871434</v>
      </c>
    </row>
    <row r="34" spans="1:9" x14ac:dyDescent="0.2">
      <c r="A34" s="7">
        <v>33</v>
      </c>
      <c r="B34" s="23" t="s">
        <v>246</v>
      </c>
      <c r="C34" t="s">
        <v>234</v>
      </c>
      <c r="D34" s="18">
        <v>10.6343</v>
      </c>
      <c r="E34" s="18">
        <f t="shared" si="0"/>
        <v>3.428539188187123</v>
      </c>
      <c r="G34" s="18">
        <f t="shared" si="1"/>
        <v>0</v>
      </c>
      <c r="H34" s="18">
        <f t="shared" si="2"/>
        <v>3.428539188187123</v>
      </c>
    </row>
    <row r="35" spans="1:9" x14ac:dyDescent="0.2">
      <c r="A35" s="7">
        <v>34</v>
      </c>
      <c r="B35" s="23" t="s">
        <v>247</v>
      </c>
      <c r="C35" t="s">
        <v>234</v>
      </c>
      <c r="D35" s="18">
        <v>10.416700000000001</v>
      </c>
      <c r="E35" s="18">
        <f t="shared" si="0"/>
        <v>3.3583841119386144</v>
      </c>
      <c r="G35" s="18">
        <f t="shared" si="1"/>
        <v>0</v>
      </c>
      <c r="H35" s="18">
        <f t="shared" si="2"/>
        <v>3.3583841119386144</v>
      </c>
    </row>
    <row r="36" spans="1:9" x14ac:dyDescent="0.2">
      <c r="A36" s="7">
        <v>35</v>
      </c>
      <c r="B36" t="s">
        <v>248</v>
      </c>
      <c r="C36" t="s">
        <v>234</v>
      </c>
      <c r="D36" s="18">
        <v>10.013299999999999</v>
      </c>
      <c r="E36" s="18">
        <f t="shared" si="0"/>
        <v>3.2283264016507074</v>
      </c>
      <c r="G36" s="18">
        <f t="shared" si="1"/>
        <v>0</v>
      </c>
      <c r="H36" s="18">
        <f t="shared" si="2"/>
        <v>3.2283264016507074</v>
      </c>
      <c r="I36" s="23"/>
    </row>
    <row r="37" spans="1:9" x14ac:dyDescent="0.2">
      <c r="A37" s="7">
        <v>36</v>
      </c>
      <c r="B37" t="s">
        <v>249</v>
      </c>
      <c r="C37" t="s">
        <v>234</v>
      </c>
      <c r="D37" s="18">
        <v>8.1193000000000008</v>
      </c>
      <c r="E37" s="18">
        <f t="shared" si="0"/>
        <v>2.6176935229067935</v>
      </c>
      <c r="G37" s="18">
        <f t="shared" si="1"/>
        <v>0</v>
      </c>
      <c r="H37" s="18">
        <f t="shared" si="2"/>
        <v>2.6176935229067935</v>
      </c>
    </row>
    <row r="38" spans="1:9" x14ac:dyDescent="0.2">
      <c r="A38" s="7">
        <v>37</v>
      </c>
      <c r="B38" s="23" t="s">
        <v>250</v>
      </c>
      <c r="D38" s="18">
        <v>5.95</v>
      </c>
      <c r="E38" s="18">
        <f t="shared" si="0"/>
        <v>1.9183028661701649</v>
      </c>
      <c r="G38" s="18">
        <f t="shared" si="1"/>
        <v>0</v>
      </c>
      <c r="H38" s="18">
        <f t="shared" si="2"/>
        <v>1.9183028661701649</v>
      </c>
    </row>
    <row r="39" spans="1:9" x14ac:dyDescent="0.2">
      <c r="B39" s="23"/>
      <c r="C39" s="23"/>
      <c r="F39" s="23"/>
    </row>
    <row r="40" spans="1:9" s="23" customFormat="1" x14ac:dyDescent="0.2">
      <c r="A40" s="7"/>
      <c r="B40"/>
      <c r="C40"/>
      <c r="D40" s="18"/>
      <c r="E40" s="18"/>
      <c r="F40"/>
      <c r="G40" s="18">
        <f>60/36</f>
        <v>1.6666666666666667</v>
      </c>
      <c r="H40" s="18"/>
    </row>
  </sheetData>
  <sortState ref="B2:I38">
    <sortCondition descending="1" ref="E2:E38"/>
    <sortCondition ref="B2:B38"/>
  </sortState>
  <phoneticPr fontId="4" type="noConversion"/>
  <printOptions gridLines="1"/>
  <pageMargins left="0.25" right="0.25" top="0.75" bottom="0.75" header="0.3" footer="0.3"/>
  <pageSetup scale="98" orientation="portrait" horizontalDpi="4294967292" verticalDpi="4294967292" r:id="rId1"/>
  <headerFooter alignWithMargins="0">
    <oddHeader>&amp;C&amp;"Verdana,Bold"&amp;14Men's Sabre</oddHeader>
    <oddFooter>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11" zoomScaleNormal="100" workbookViewId="0"/>
  </sheetViews>
  <sheetFormatPr defaultColWidth="11" defaultRowHeight="12.75" x14ac:dyDescent="0.2"/>
  <cols>
    <col min="1" max="1" width="3.625" style="7" bestFit="1" customWidth="1"/>
    <col min="2" max="2" width="23.125" bestFit="1" customWidth="1"/>
    <col min="3" max="3" width="25.5" bestFit="1" customWidth="1"/>
    <col min="4" max="4" width="9.25" style="18" customWidth="1"/>
    <col min="5" max="5" width="8.25" style="18" bestFit="1" customWidth="1"/>
    <col min="6" max="6" width="6" customWidth="1"/>
    <col min="7" max="7" width="8.25" style="18" bestFit="1" customWidth="1"/>
    <col min="8" max="8" width="9.25" style="18" bestFit="1" customWidth="1"/>
    <col min="9" max="9" width="5.375" bestFit="1" customWidth="1"/>
  </cols>
  <sheetData>
    <row r="1" spans="1:9" x14ac:dyDescent="0.2">
      <c r="B1" s="1" t="s">
        <v>2</v>
      </c>
      <c r="C1" s="1" t="s">
        <v>3</v>
      </c>
      <c r="D1" s="17" t="s">
        <v>0</v>
      </c>
      <c r="E1" s="21" t="s">
        <v>220</v>
      </c>
      <c r="F1" s="6" t="s">
        <v>10</v>
      </c>
      <c r="G1" s="21" t="s">
        <v>221</v>
      </c>
      <c r="H1" s="21" t="s">
        <v>11</v>
      </c>
      <c r="I1" s="5"/>
    </row>
    <row r="2" spans="1:9" x14ac:dyDescent="0.2">
      <c r="A2" s="7">
        <v>1</v>
      </c>
      <c r="B2" s="3" t="s">
        <v>105</v>
      </c>
      <c r="C2" t="s">
        <v>291</v>
      </c>
      <c r="D2" s="18">
        <v>106.3439</v>
      </c>
      <c r="E2" s="18">
        <f t="shared" ref="E2:E33" si="0">D2/MAX(D$2:D$57)*40</f>
        <v>40</v>
      </c>
      <c r="G2" s="18">
        <f t="shared" ref="G2:G33" si="1">IF(ISNUMBER(F2),60*((MAX(F$2:F$57)+1-F2)/MAX(F$2:F$57)),0)</f>
        <v>0</v>
      </c>
      <c r="H2" s="18">
        <f t="shared" ref="H2:H33" si="2">E2+G2</f>
        <v>40</v>
      </c>
    </row>
    <row r="3" spans="1:9" x14ac:dyDescent="0.2">
      <c r="A3" s="7">
        <v>2</v>
      </c>
      <c r="B3" t="s">
        <v>106</v>
      </c>
      <c r="C3" t="s">
        <v>292</v>
      </c>
      <c r="D3" s="18">
        <v>96.665000000000006</v>
      </c>
      <c r="E3" s="18">
        <f t="shared" si="0"/>
        <v>36.359396260622376</v>
      </c>
      <c r="G3" s="18">
        <f t="shared" si="1"/>
        <v>0</v>
      </c>
      <c r="H3" s="18">
        <f t="shared" si="2"/>
        <v>36.359396260622376</v>
      </c>
    </row>
    <row r="4" spans="1:9" x14ac:dyDescent="0.2">
      <c r="A4" s="7">
        <v>3</v>
      </c>
      <c r="B4" s="2" t="s">
        <v>107</v>
      </c>
      <c r="C4" t="s">
        <v>18</v>
      </c>
      <c r="D4" s="18">
        <v>94.416700000000006</v>
      </c>
      <c r="E4" s="18">
        <f t="shared" si="0"/>
        <v>35.513724811672319</v>
      </c>
      <c r="G4" s="18">
        <f t="shared" si="1"/>
        <v>0</v>
      </c>
      <c r="H4" s="18">
        <f t="shared" si="2"/>
        <v>35.513724811672319</v>
      </c>
    </row>
    <row r="5" spans="1:9" x14ac:dyDescent="0.2">
      <c r="A5" s="7">
        <v>4</v>
      </c>
      <c r="B5" t="s">
        <v>108</v>
      </c>
      <c r="C5" t="s">
        <v>18</v>
      </c>
      <c r="D5" s="18">
        <v>93.387</v>
      </c>
      <c r="E5" s="18">
        <f t="shared" si="0"/>
        <v>35.126415337410045</v>
      </c>
      <c r="G5" s="18">
        <f t="shared" si="1"/>
        <v>0</v>
      </c>
      <c r="H5" s="18">
        <f t="shared" si="2"/>
        <v>35.126415337410045</v>
      </c>
    </row>
    <row r="6" spans="1:9" x14ac:dyDescent="0.2">
      <c r="A6" s="7">
        <v>5</v>
      </c>
      <c r="B6" t="s">
        <v>109</v>
      </c>
      <c r="C6" t="s">
        <v>292</v>
      </c>
      <c r="D6" s="18">
        <v>91.533299999999997</v>
      </c>
      <c r="E6" s="18">
        <f t="shared" si="0"/>
        <v>34.429168010577001</v>
      </c>
      <c r="G6" s="18">
        <f t="shared" si="1"/>
        <v>0</v>
      </c>
      <c r="H6" s="18">
        <f t="shared" si="2"/>
        <v>34.429168010577001</v>
      </c>
    </row>
    <row r="7" spans="1:9" x14ac:dyDescent="0.2">
      <c r="A7" s="7">
        <v>6</v>
      </c>
      <c r="B7" s="2" t="s">
        <v>110</v>
      </c>
      <c r="C7" t="s">
        <v>292</v>
      </c>
      <c r="D7" s="18">
        <v>86.905299999999997</v>
      </c>
      <c r="E7" s="18">
        <f t="shared" si="0"/>
        <v>32.688400557060632</v>
      </c>
      <c r="G7" s="18">
        <f t="shared" si="1"/>
        <v>0</v>
      </c>
      <c r="H7" s="18">
        <f t="shared" si="2"/>
        <v>32.688400557060632</v>
      </c>
      <c r="I7" s="3" t="s">
        <v>225</v>
      </c>
    </row>
    <row r="8" spans="1:9" x14ac:dyDescent="0.2">
      <c r="A8" s="7">
        <v>7</v>
      </c>
      <c r="B8" s="14" t="s">
        <v>111</v>
      </c>
      <c r="C8" s="14" t="s">
        <v>18</v>
      </c>
      <c r="D8" s="19">
        <v>81.892899999999997</v>
      </c>
      <c r="E8" s="18">
        <f t="shared" si="0"/>
        <v>30.803045590767312</v>
      </c>
      <c r="F8" s="14"/>
      <c r="G8" s="18">
        <f t="shared" si="1"/>
        <v>0</v>
      </c>
      <c r="H8" s="19">
        <f t="shared" si="2"/>
        <v>30.803045590767312</v>
      </c>
      <c r="I8" s="15" t="s">
        <v>224</v>
      </c>
    </row>
    <row r="9" spans="1:9" ht="13.5" thickBot="1" x14ac:dyDescent="0.25">
      <c r="A9" s="10">
        <v>8</v>
      </c>
      <c r="B9" s="11" t="s">
        <v>112</v>
      </c>
      <c r="C9" s="9" t="s">
        <v>30</v>
      </c>
      <c r="D9" s="20">
        <v>80.316100000000006</v>
      </c>
      <c r="E9" s="20">
        <f t="shared" si="0"/>
        <v>30.209950923372194</v>
      </c>
      <c r="F9" s="9"/>
      <c r="G9" s="20">
        <f t="shared" si="1"/>
        <v>0</v>
      </c>
      <c r="H9" s="20">
        <f t="shared" si="2"/>
        <v>30.209950923372194</v>
      </c>
    </row>
    <row r="10" spans="1:9" ht="13.5" thickTop="1" x14ac:dyDescent="0.2">
      <c r="A10" s="7">
        <v>9</v>
      </c>
      <c r="B10" s="3" t="s">
        <v>113</v>
      </c>
      <c r="C10" t="s">
        <v>291</v>
      </c>
      <c r="D10" s="18">
        <v>80.106300000000005</v>
      </c>
      <c r="E10" s="18">
        <f t="shared" si="0"/>
        <v>30.131037135181238</v>
      </c>
      <c r="G10" s="18">
        <f t="shared" si="1"/>
        <v>0</v>
      </c>
      <c r="H10" s="18">
        <f t="shared" si="2"/>
        <v>30.131037135181238</v>
      </c>
    </row>
    <row r="11" spans="1:9" x14ac:dyDescent="0.2">
      <c r="A11" s="7">
        <v>10</v>
      </c>
      <c r="B11" s="2" t="s">
        <v>114</v>
      </c>
      <c r="C11" t="s">
        <v>291</v>
      </c>
      <c r="D11" s="18">
        <v>75.265600000000006</v>
      </c>
      <c r="E11" s="18">
        <f t="shared" si="0"/>
        <v>28.310265092779183</v>
      </c>
      <c r="G11" s="18">
        <f t="shared" si="1"/>
        <v>0</v>
      </c>
      <c r="H11" s="18">
        <f t="shared" si="2"/>
        <v>28.310265092779183</v>
      </c>
      <c r="I11" t="s">
        <v>222</v>
      </c>
    </row>
    <row r="12" spans="1:9" x14ac:dyDescent="0.2">
      <c r="A12" s="7">
        <v>11</v>
      </c>
      <c r="B12" t="s">
        <v>115</v>
      </c>
      <c r="C12" t="s">
        <v>1</v>
      </c>
      <c r="D12" s="18">
        <v>71.829099999999997</v>
      </c>
      <c r="E12" s="18">
        <f t="shared" si="0"/>
        <v>27.017666269527446</v>
      </c>
      <c r="G12" s="18">
        <f t="shared" si="1"/>
        <v>0</v>
      </c>
      <c r="H12" s="18">
        <f t="shared" si="2"/>
        <v>27.017666269527446</v>
      </c>
      <c r="I12" s="22"/>
    </row>
    <row r="13" spans="1:9" x14ac:dyDescent="0.2">
      <c r="A13" s="7">
        <v>12</v>
      </c>
      <c r="B13" s="3" t="s">
        <v>116</v>
      </c>
      <c r="C13" t="s">
        <v>18</v>
      </c>
      <c r="D13" s="18">
        <v>70.951999999999998</v>
      </c>
      <c r="E13" s="18">
        <f t="shared" si="0"/>
        <v>26.687755480098055</v>
      </c>
      <c r="G13" s="18">
        <f t="shared" si="1"/>
        <v>0</v>
      </c>
      <c r="H13" s="18">
        <f t="shared" si="2"/>
        <v>26.687755480098055</v>
      </c>
      <c r="I13" t="s">
        <v>290</v>
      </c>
    </row>
    <row r="14" spans="1:9" x14ac:dyDescent="0.2">
      <c r="A14" s="7">
        <v>13</v>
      </c>
      <c r="B14" t="s">
        <v>117</v>
      </c>
      <c r="C14" t="s">
        <v>1</v>
      </c>
      <c r="D14" s="18">
        <v>66.485100000000003</v>
      </c>
      <c r="E14" s="18">
        <f t="shared" si="0"/>
        <v>25.007583885864634</v>
      </c>
      <c r="G14" s="18">
        <f t="shared" si="1"/>
        <v>0</v>
      </c>
      <c r="H14" s="18">
        <f t="shared" si="2"/>
        <v>25.007583885864634</v>
      </c>
    </row>
    <row r="15" spans="1:9" x14ac:dyDescent="0.2">
      <c r="A15" s="7">
        <v>14</v>
      </c>
      <c r="B15" s="3" t="s">
        <v>118</v>
      </c>
      <c r="C15" t="s">
        <v>30</v>
      </c>
      <c r="D15" s="18">
        <v>65.304699999999997</v>
      </c>
      <c r="E15" s="18">
        <f t="shared" si="0"/>
        <v>24.563590389293601</v>
      </c>
      <c r="G15" s="18">
        <f t="shared" si="1"/>
        <v>0</v>
      </c>
      <c r="H15" s="18">
        <f t="shared" si="2"/>
        <v>24.563590389293601</v>
      </c>
    </row>
    <row r="16" spans="1:9" x14ac:dyDescent="0.2">
      <c r="A16" s="7">
        <v>15</v>
      </c>
      <c r="B16" s="3" t="s">
        <v>119</v>
      </c>
      <c r="C16" t="s">
        <v>23</v>
      </c>
      <c r="D16" s="18">
        <v>63.423000000000002</v>
      </c>
      <c r="E16" s="18">
        <f t="shared" si="0"/>
        <v>23.855811193683888</v>
      </c>
      <c r="G16" s="18">
        <f t="shared" si="1"/>
        <v>0</v>
      </c>
      <c r="H16" s="18">
        <f t="shared" si="2"/>
        <v>23.855811193683888</v>
      </c>
    </row>
    <row r="17" spans="1:8" x14ac:dyDescent="0.2">
      <c r="A17" s="7">
        <v>16</v>
      </c>
      <c r="B17" t="s">
        <v>120</v>
      </c>
      <c r="C17" t="s">
        <v>21</v>
      </c>
      <c r="D17" s="18">
        <v>62.699199999999998</v>
      </c>
      <c r="E17" s="18">
        <f t="shared" si="0"/>
        <v>23.5835623858068</v>
      </c>
      <c r="G17" s="18">
        <f t="shared" si="1"/>
        <v>0</v>
      </c>
      <c r="H17" s="18">
        <f t="shared" si="2"/>
        <v>23.5835623858068</v>
      </c>
    </row>
    <row r="18" spans="1:8" x14ac:dyDescent="0.2">
      <c r="A18" s="7">
        <v>17</v>
      </c>
      <c r="B18" t="s">
        <v>121</v>
      </c>
      <c r="C18" s="3" t="s">
        <v>229</v>
      </c>
      <c r="D18" s="18">
        <v>61.897399999999998</v>
      </c>
      <c r="E18" s="18">
        <f t="shared" si="0"/>
        <v>23.281974800623257</v>
      </c>
      <c r="G18" s="18">
        <f t="shared" si="1"/>
        <v>0</v>
      </c>
      <c r="H18" s="18">
        <f t="shared" si="2"/>
        <v>23.281974800623257</v>
      </c>
    </row>
    <row r="19" spans="1:8" x14ac:dyDescent="0.2">
      <c r="A19" s="7">
        <v>18</v>
      </c>
      <c r="B19" t="s">
        <v>122</v>
      </c>
      <c r="C19" t="s">
        <v>28</v>
      </c>
      <c r="D19" s="18">
        <v>60.688099999999999</v>
      </c>
      <c r="E19" s="18">
        <f t="shared" si="0"/>
        <v>22.827110910922016</v>
      </c>
      <c r="G19" s="18">
        <f t="shared" si="1"/>
        <v>0</v>
      </c>
      <c r="H19" s="18">
        <f t="shared" si="2"/>
        <v>22.827110910922016</v>
      </c>
    </row>
    <row r="20" spans="1:8" x14ac:dyDescent="0.2">
      <c r="A20" s="7">
        <v>19</v>
      </c>
      <c r="B20" t="s">
        <v>123</v>
      </c>
      <c r="C20" t="s">
        <v>23</v>
      </c>
      <c r="D20" s="18">
        <v>59.555500000000002</v>
      </c>
      <c r="E20" s="18">
        <f t="shared" si="0"/>
        <v>22.401096818905458</v>
      </c>
      <c r="G20" s="18">
        <f t="shared" si="1"/>
        <v>0</v>
      </c>
      <c r="H20" s="18">
        <f t="shared" si="2"/>
        <v>22.401096818905458</v>
      </c>
    </row>
    <row r="21" spans="1:8" x14ac:dyDescent="0.2">
      <c r="A21" s="7">
        <v>20</v>
      </c>
      <c r="B21" t="s">
        <v>124</v>
      </c>
      <c r="C21" t="s">
        <v>291</v>
      </c>
      <c r="D21" s="18">
        <v>58.753599999999999</v>
      </c>
      <c r="E21" s="18">
        <f t="shared" si="0"/>
        <v>22.099471619904854</v>
      </c>
      <c r="G21" s="18">
        <f t="shared" si="1"/>
        <v>0</v>
      </c>
      <c r="H21" s="18">
        <f t="shared" si="2"/>
        <v>22.099471619904854</v>
      </c>
    </row>
    <row r="22" spans="1:8" x14ac:dyDescent="0.2">
      <c r="A22" s="7">
        <v>21</v>
      </c>
      <c r="B22" t="s">
        <v>125</v>
      </c>
      <c r="C22" t="s">
        <v>46</v>
      </c>
      <c r="D22" s="18">
        <v>57.182400000000001</v>
      </c>
      <c r="E22" s="18">
        <f t="shared" si="0"/>
        <v>21.508483326265072</v>
      </c>
      <c r="G22" s="18">
        <f t="shared" si="1"/>
        <v>0</v>
      </c>
      <c r="H22" s="18">
        <f t="shared" si="2"/>
        <v>21.508483326265072</v>
      </c>
    </row>
    <row r="23" spans="1:8" x14ac:dyDescent="0.2">
      <c r="A23" s="7">
        <v>22</v>
      </c>
      <c r="B23" t="s">
        <v>126</v>
      </c>
      <c r="C23" s="3" t="s">
        <v>229</v>
      </c>
      <c r="D23" s="18">
        <v>56.506100000000004</v>
      </c>
      <c r="E23" s="18">
        <f t="shared" si="0"/>
        <v>21.254101081491275</v>
      </c>
      <c r="G23" s="18">
        <f t="shared" si="1"/>
        <v>0</v>
      </c>
      <c r="H23" s="18">
        <f t="shared" si="2"/>
        <v>21.254101081491275</v>
      </c>
    </row>
    <row r="24" spans="1:8" x14ac:dyDescent="0.2">
      <c r="A24" s="7">
        <v>23</v>
      </c>
      <c r="B24" s="3" t="s">
        <v>127</v>
      </c>
      <c r="C24" t="s">
        <v>128</v>
      </c>
      <c r="D24" s="18">
        <v>55.289299999999997</v>
      </c>
      <c r="E24" s="18">
        <f t="shared" si="0"/>
        <v>20.796416155510563</v>
      </c>
      <c r="G24" s="18">
        <f t="shared" si="1"/>
        <v>0</v>
      </c>
      <c r="H24" s="18">
        <f t="shared" si="2"/>
        <v>20.796416155510563</v>
      </c>
    </row>
    <row r="25" spans="1:8" x14ac:dyDescent="0.2">
      <c r="A25" s="7">
        <v>24</v>
      </c>
      <c r="B25" t="s">
        <v>129</v>
      </c>
      <c r="C25" t="s">
        <v>128</v>
      </c>
      <c r="D25" s="18">
        <v>52.382399999999997</v>
      </c>
      <c r="E25" s="18">
        <f t="shared" si="0"/>
        <v>19.703020107406253</v>
      </c>
      <c r="G25" s="18">
        <f t="shared" si="1"/>
        <v>0</v>
      </c>
      <c r="H25" s="18">
        <f t="shared" si="2"/>
        <v>19.703020107406253</v>
      </c>
    </row>
    <row r="26" spans="1:8" x14ac:dyDescent="0.2">
      <c r="A26" s="7">
        <v>25</v>
      </c>
      <c r="B26" s="3" t="s">
        <v>130</v>
      </c>
      <c r="C26" t="s">
        <v>46</v>
      </c>
      <c r="D26" s="18">
        <v>52.032400000000003</v>
      </c>
      <c r="E26" s="18">
        <f t="shared" si="0"/>
        <v>19.5713717476978</v>
      </c>
      <c r="G26" s="18">
        <f t="shared" si="1"/>
        <v>0</v>
      </c>
      <c r="H26" s="18">
        <f t="shared" si="2"/>
        <v>19.5713717476978</v>
      </c>
    </row>
    <row r="27" spans="1:8" x14ac:dyDescent="0.2">
      <c r="A27" s="7">
        <v>26</v>
      </c>
      <c r="B27" t="s">
        <v>131</v>
      </c>
      <c r="C27" t="s">
        <v>21</v>
      </c>
      <c r="D27" s="18">
        <v>51.74</v>
      </c>
      <c r="E27" s="18">
        <f t="shared" si="0"/>
        <v>19.461388946615649</v>
      </c>
      <c r="G27" s="18">
        <f t="shared" si="1"/>
        <v>0</v>
      </c>
      <c r="H27" s="18">
        <f t="shared" si="2"/>
        <v>19.461388946615649</v>
      </c>
    </row>
    <row r="28" spans="1:8" x14ac:dyDescent="0.2">
      <c r="A28" s="7">
        <v>27</v>
      </c>
      <c r="B28" t="s">
        <v>132</v>
      </c>
      <c r="C28" t="s">
        <v>128</v>
      </c>
      <c r="D28" s="18">
        <v>50.058599999999998</v>
      </c>
      <c r="E28" s="18">
        <f t="shared" si="0"/>
        <v>18.828950226576229</v>
      </c>
      <c r="G28" s="18">
        <f t="shared" si="1"/>
        <v>0</v>
      </c>
      <c r="H28" s="18">
        <f t="shared" si="2"/>
        <v>18.828950226576229</v>
      </c>
    </row>
    <row r="29" spans="1:8" x14ac:dyDescent="0.2">
      <c r="A29" s="7">
        <v>28</v>
      </c>
      <c r="B29" t="s">
        <v>133</v>
      </c>
      <c r="C29" t="s">
        <v>43</v>
      </c>
      <c r="D29" s="18">
        <v>49.728700000000003</v>
      </c>
      <c r="E29" s="18">
        <f t="shared" si="0"/>
        <v>18.704862244096748</v>
      </c>
      <c r="G29" s="18">
        <f t="shared" si="1"/>
        <v>0</v>
      </c>
      <c r="H29" s="18">
        <f t="shared" si="2"/>
        <v>18.704862244096748</v>
      </c>
    </row>
    <row r="30" spans="1:8" x14ac:dyDescent="0.2">
      <c r="A30" s="7">
        <v>29</v>
      </c>
      <c r="B30" t="s">
        <v>134</v>
      </c>
      <c r="C30" t="s">
        <v>30</v>
      </c>
      <c r="D30" s="18">
        <v>49.445999999999998</v>
      </c>
      <c r="E30" s="18">
        <f t="shared" si="0"/>
        <v>18.598527983269374</v>
      </c>
      <c r="G30" s="18">
        <f t="shared" si="1"/>
        <v>0</v>
      </c>
      <c r="H30" s="18">
        <f t="shared" si="2"/>
        <v>18.598527983269374</v>
      </c>
    </row>
    <row r="31" spans="1:8" x14ac:dyDescent="0.2">
      <c r="A31" s="7">
        <v>30</v>
      </c>
      <c r="B31" t="s">
        <v>135</v>
      </c>
      <c r="C31" t="s">
        <v>46</v>
      </c>
      <c r="D31" s="18">
        <v>48.010599999999997</v>
      </c>
      <c r="E31" s="18">
        <f t="shared" si="0"/>
        <v>18.058619253196465</v>
      </c>
      <c r="G31" s="18">
        <f t="shared" si="1"/>
        <v>0</v>
      </c>
      <c r="H31" s="18">
        <f t="shared" si="2"/>
        <v>18.058619253196465</v>
      </c>
    </row>
    <row r="32" spans="1:8" x14ac:dyDescent="0.2">
      <c r="A32" s="7">
        <v>31</v>
      </c>
      <c r="B32" s="3" t="s">
        <v>136</v>
      </c>
      <c r="C32" t="s">
        <v>30</v>
      </c>
      <c r="D32" s="18">
        <v>45.654200000000003</v>
      </c>
      <c r="E32" s="18">
        <f t="shared" si="0"/>
        <v>17.172287268005029</v>
      </c>
      <c r="G32" s="18">
        <f t="shared" si="1"/>
        <v>0</v>
      </c>
      <c r="H32" s="18">
        <f t="shared" si="2"/>
        <v>17.172287268005029</v>
      </c>
    </row>
    <row r="33" spans="1:8" x14ac:dyDescent="0.2">
      <c r="A33" s="7">
        <v>32</v>
      </c>
      <c r="B33" s="3" t="s">
        <v>137</v>
      </c>
      <c r="C33" t="s">
        <v>138</v>
      </c>
      <c r="D33" s="18">
        <v>41.333300000000001</v>
      </c>
      <c r="E33" s="18">
        <f t="shared" si="0"/>
        <v>15.547031846678559</v>
      </c>
      <c r="G33" s="18">
        <f t="shared" si="1"/>
        <v>0</v>
      </c>
      <c r="H33" s="18">
        <f t="shared" si="2"/>
        <v>15.547031846678559</v>
      </c>
    </row>
    <row r="34" spans="1:8" x14ac:dyDescent="0.2">
      <c r="A34" s="7">
        <v>33</v>
      </c>
      <c r="B34" s="24" t="s">
        <v>139</v>
      </c>
      <c r="C34" t="s">
        <v>43</v>
      </c>
      <c r="D34" s="18">
        <v>41.0747</v>
      </c>
      <c r="E34" s="18">
        <f t="shared" ref="E34:E57" si="3">D34/MAX(D$2:D$57)*40</f>
        <v>15.44976251576254</v>
      </c>
      <c r="G34" s="18">
        <f t="shared" ref="G34:G57" si="4">IF(ISNUMBER(F34),60*((MAX(F$2:F$57)+1-F34)/MAX(F$2:F$57)),0)</f>
        <v>0</v>
      </c>
      <c r="H34" s="18">
        <f t="shared" ref="H34:H57" si="5">E34+G34</f>
        <v>15.44976251576254</v>
      </c>
    </row>
    <row r="35" spans="1:8" x14ac:dyDescent="0.2">
      <c r="A35" s="7">
        <v>34</v>
      </c>
      <c r="B35" t="s">
        <v>214</v>
      </c>
      <c r="C35" t="s">
        <v>138</v>
      </c>
      <c r="D35" s="18">
        <v>39.950600000000001</v>
      </c>
      <c r="E35" s="18">
        <f t="shared" si="3"/>
        <v>15.026945598196042</v>
      </c>
      <c r="G35" s="18">
        <f t="shared" si="4"/>
        <v>0</v>
      </c>
      <c r="H35" s="18">
        <f t="shared" si="5"/>
        <v>15.026945598196042</v>
      </c>
    </row>
    <row r="36" spans="1:8" x14ac:dyDescent="0.2">
      <c r="A36" s="7">
        <v>35</v>
      </c>
      <c r="B36" t="s">
        <v>140</v>
      </c>
      <c r="C36" t="s">
        <v>23</v>
      </c>
      <c r="D36" s="18">
        <v>39.138399999999997</v>
      </c>
      <c r="E36" s="18">
        <f t="shared" si="3"/>
        <v>14.721446176038304</v>
      </c>
      <c r="G36" s="18">
        <f t="shared" si="4"/>
        <v>0</v>
      </c>
      <c r="H36" s="18">
        <f t="shared" si="5"/>
        <v>14.721446176038304</v>
      </c>
    </row>
    <row r="37" spans="1:8" x14ac:dyDescent="0.2">
      <c r="A37" s="7">
        <v>36</v>
      </c>
      <c r="B37" s="26" t="s">
        <v>141</v>
      </c>
      <c r="C37" s="26" t="s">
        <v>46</v>
      </c>
      <c r="D37" s="27">
        <v>38.431600000000003</v>
      </c>
      <c r="E37" s="27">
        <f t="shared" si="3"/>
        <v>14.455591717061347</v>
      </c>
      <c r="F37" s="26"/>
      <c r="G37" s="27">
        <f t="shared" si="4"/>
        <v>0</v>
      </c>
      <c r="H37" s="27">
        <f t="shared" si="5"/>
        <v>14.455591717061347</v>
      </c>
    </row>
    <row r="38" spans="1:8" x14ac:dyDescent="0.2">
      <c r="A38" s="7">
        <v>37</v>
      </c>
      <c r="B38" t="s">
        <v>142</v>
      </c>
      <c r="C38" t="s">
        <v>43</v>
      </c>
      <c r="D38" s="18">
        <v>37.542900000000003</v>
      </c>
      <c r="E38" s="18">
        <f t="shared" si="3"/>
        <v>14.121317724853048</v>
      </c>
      <c r="G38" s="18">
        <f t="shared" si="4"/>
        <v>0</v>
      </c>
      <c r="H38" s="18">
        <f t="shared" si="5"/>
        <v>14.121317724853048</v>
      </c>
    </row>
    <row r="39" spans="1:8" x14ac:dyDescent="0.2">
      <c r="A39" s="7">
        <v>38</v>
      </c>
      <c r="B39" t="s">
        <v>143</v>
      </c>
      <c r="C39" t="s">
        <v>28</v>
      </c>
      <c r="D39" s="18">
        <v>36.497300000000003</v>
      </c>
      <c r="E39" s="18">
        <f t="shared" si="3"/>
        <v>13.728027653678303</v>
      </c>
      <c r="G39" s="18">
        <f t="shared" si="4"/>
        <v>0</v>
      </c>
      <c r="H39" s="18">
        <f t="shared" si="5"/>
        <v>13.728027653678303</v>
      </c>
    </row>
    <row r="40" spans="1:8" x14ac:dyDescent="0.2">
      <c r="A40" s="7">
        <v>39</v>
      </c>
      <c r="B40" t="s">
        <v>251</v>
      </c>
      <c r="C40" t="s">
        <v>21</v>
      </c>
      <c r="D40" s="18">
        <v>36.356099999999998</v>
      </c>
      <c r="E40" s="18">
        <f t="shared" si="3"/>
        <v>13.674916943990203</v>
      </c>
      <c r="G40" s="18">
        <f t="shared" si="4"/>
        <v>0</v>
      </c>
      <c r="H40" s="18">
        <f t="shared" si="5"/>
        <v>13.674916943990203</v>
      </c>
    </row>
    <row r="41" spans="1:8" x14ac:dyDescent="0.2">
      <c r="A41" s="7">
        <v>40</v>
      </c>
      <c r="B41" t="s">
        <v>215</v>
      </c>
      <c r="C41" t="s">
        <v>138</v>
      </c>
      <c r="D41" s="18">
        <v>35.652200000000001</v>
      </c>
      <c r="E41" s="18">
        <f t="shared" si="3"/>
        <v>13.41015328570797</v>
      </c>
      <c r="G41" s="18">
        <f t="shared" si="4"/>
        <v>0</v>
      </c>
      <c r="H41" s="18">
        <f t="shared" si="5"/>
        <v>13.41015328570797</v>
      </c>
    </row>
    <row r="42" spans="1:8" x14ac:dyDescent="0.2">
      <c r="A42" s="7">
        <v>41</v>
      </c>
      <c r="B42" t="s">
        <v>252</v>
      </c>
      <c r="C42" t="s">
        <v>213</v>
      </c>
      <c r="D42" s="18">
        <v>34.020000000000003</v>
      </c>
      <c r="E42" s="18">
        <f t="shared" si="3"/>
        <v>12.796220563661855</v>
      </c>
      <c r="G42" s="18">
        <f t="shared" si="4"/>
        <v>0</v>
      </c>
      <c r="H42" s="18">
        <f t="shared" si="5"/>
        <v>12.796220563661855</v>
      </c>
    </row>
    <row r="43" spans="1:8" x14ac:dyDescent="0.2">
      <c r="A43" s="7">
        <v>42</v>
      </c>
      <c r="B43" s="26" t="s">
        <v>253</v>
      </c>
      <c r="C43" s="26" t="s">
        <v>1</v>
      </c>
      <c r="D43" s="27">
        <v>32.320999999999998</v>
      </c>
      <c r="E43" s="27">
        <f t="shared" si="3"/>
        <v>12.157161811819952</v>
      </c>
      <c r="F43" s="26"/>
      <c r="G43" s="27">
        <f t="shared" si="4"/>
        <v>0</v>
      </c>
      <c r="H43" s="27">
        <f t="shared" si="5"/>
        <v>12.157161811819952</v>
      </c>
    </row>
    <row r="44" spans="1:8" x14ac:dyDescent="0.2">
      <c r="A44" s="7">
        <v>43</v>
      </c>
      <c r="B44" t="s">
        <v>254</v>
      </c>
      <c r="C44" t="s">
        <v>128</v>
      </c>
      <c r="D44" s="18">
        <v>31.1968</v>
      </c>
      <c r="E44" s="18">
        <f t="shared" si="3"/>
        <v>11.734307280436395</v>
      </c>
      <c r="G44" s="18">
        <f t="shared" si="4"/>
        <v>0</v>
      </c>
      <c r="H44" s="18">
        <f t="shared" si="5"/>
        <v>11.734307280436395</v>
      </c>
    </row>
    <row r="45" spans="1:8" x14ac:dyDescent="0.2">
      <c r="A45" s="7">
        <v>44</v>
      </c>
      <c r="B45" t="s">
        <v>255</v>
      </c>
      <c r="C45" t="s">
        <v>43</v>
      </c>
      <c r="D45" s="18">
        <v>28.778400000000001</v>
      </c>
      <c r="E45" s="18">
        <f t="shared" si="3"/>
        <v>10.824654728668028</v>
      </c>
      <c r="G45" s="18">
        <f t="shared" si="4"/>
        <v>0</v>
      </c>
      <c r="H45" s="18">
        <f t="shared" si="5"/>
        <v>10.824654728668028</v>
      </c>
    </row>
    <row r="46" spans="1:8" x14ac:dyDescent="0.2">
      <c r="A46" s="7">
        <v>45</v>
      </c>
      <c r="B46" t="s">
        <v>268</v>
      </c>
      <c r="C46" t="s">
        <v>213</v>
      </c>
      <c r="D46" s="18">
        <v>25.017199999999999</v>
      </c>
      <c r="E46" s="18">
        <f t="shared" si="3"/>
        <v>9.4099238414239075</v>
      </c>
      <c r="G46" s="18">
        <f t="shared" si="4"/>
        <v>0</v>
      </c>
      <c r="H46" s="18">
        <f t="shared" si="5"/>
        <v>9.4099238414239075</v>
      </c>
    </row>
    <row r="47" spans="1:8" x14ac:dyDescent="0.2">
      <c r="A47" s="7">
        <v>46</v>
      </c>
      <c r="B47" t="s">
        <v>256</v>
      </c>
      <c r="C47" t="s">
        <v>257</v>
      </c>
      <c r="D47" s="18">
        <v>22.317900000000002</v>
      </c>
      <c r="E47" s="18">
        <f t="shared" si="3"/>
        <v>8.3946140775352411</v>
      </c>
      <c r="G47" s="18">
        <f t="shared" si="4"/>
        <v>0</v>
      </c>
      <c r="H47" s="18">
        <f t="shared" si="5"/>
        <v>8.3946140775352411</v>
      </c>
    </row>
    <row r="48" spans="1:8" s="24" customFormat="1" x14ac:dyDescent="0.2">
      <c r="A48" s="7">
        <v>47</v>
      </c>
      <c r="B48" s="26" t="s">
        <v>298</v>
      </c>
      <c r="C48" s="26" t="s">
        <v>239</v>
      </c>
      <c r="D48" s="27">
        <v>17.209399999999999</v>
      </c>
      <c r="E48" s="27">
        <f t="shared" si="3"/>
        <v>6.4731122330476865</v>
      </c>
      <c r="F48" s="26"/>
      <c r="G48" s="27">
        <f t="shared" si="4"/>
        <v>0</v>
      </c>
      <c r="H48" s="27">
        <f t="shared" si="5"/>
        <v>6.4731122330476865</v>
      </c>
    </row>
    <row r="49" spans="1:8" x14ac:dyDescent="0.2">
      <c r="A49" s="7">
        <v>48</v>
      </c>
      <c r="B49" t="s">
        <v>258</v>
      </c>
      <c r="C49" t="s">
        <v>257</v>
      </c>
      <c r="D49" s="18">
        <v>16.042899999999999</v>
      </c>
      <c r="E49" s="18">
        <f t="shared" si="3"/>
        <v>6.0343470570479347</v>
      </c>
      <c r="G49" s="18">
        <f t="shared" si="4"/>
        <v>0</v>
      </c>
      <c r="H49" s="18">
        <f t="shared" si="5"/>
        <v>6.0343470570479347</v>
      </c>
    </row>
    <row r="50" spans="1:8" x14ac:dyDescent="0.2">
      <c r="A50" s="7">
        <v>49</v>
      </c>
      <c r="B50" t="s">
        <v>259</v>
      </c>
      <c r="C50" t="s">
        <v>260</v>
      </c>
      <c r="D50" s="18">
        <v>12.670999999999999</v>
      </c>
      <c r="E50" s="18">
        <f t="shared" si="3"/>
        <v>4.7660467596166773</v>
      </c>
      <c r="G50" s="18">
        <f t="shared" si="4"/>
        <v>0</v>
      </c>
      <c r="H50" s="18">
        <f t="shared" si="5"/>
        <v>4.7660467596166773</v>
      </c>
    </row>
    <row r="51" spans="1:8" x14ac:dyDescent="0.2">
      <c r="A51" s="7">
        <v>50</v>
      </c>
      <c r="B51" t="s">
        <v>261</v>
      </c>
      <c r="C51" t="s">
        <v>269</v>
      </c>
      <c r="D51" s="18">
        <v>12.4917</v>
      </c>
      <c r="E51" s="18">
        <f t="shared" si="3"/>
        <v>4.6986051856288888</v>
      </c>
      <c r="G51" s="18">
        <f t="shared" si="4"/>
        <v>0</v>
      </c>
      <c r="H51" s="18">
        <f t="shared" si="5"/>
        <v>4.6986051856288888</v>
      </c>
    </row>
    <row r="52" spans="1:8" x14ac:dyDescent="0.2">
      <c r="A52" s="7">
        <v>51</v>
      </c>
      <c r="B52" t="s">
        <v>263</v>
      </c>
      <c r="C52" t="s">
        <v>28</v>
      </c>
      <c r="D52" s="18">
        <v>11.7697</v>
      </c>
      <c r="E52" s="18">
        <f t="shared" si="3"/>
        <v>4.4270334264588751</v>
      </c>
      <c r="G52" s="18">
        <f t="shared" si="4"/>
        <v>0</v>
      </c>
      <c r="H52" s="18">
        <f t="shared" si="5"/>
        <v>4.4270334264588751</v>
      </c>
    </row>
    <row r="53" spans="1:8" x14ac:dyDescent="0.2">
      <c r="A53" s="7">
        <v>52</v>
      </c>
      <c r="B53" t="s">
        <v>262</v>
      </c>
      <c r="C53" t="s">
        <v>260</v>
      </c>
      <c r="D53" s="18">
        <v>11.516</v>
      </c>
      <c r="E53" s="18">
        <f t="shared" si="3"/>
        <v>4.3316071725787744</v>
      </c>
      <c r="G53" s="18">
        <f t="shared" si="4"/>
        <v>0</v>
      </c>
      <c r="H53" s="18">
        <f t="shared" si="5"/>
        <v>4.3316071725787744</v>
      </c>
    </row>
    <row r="54" spans="1:8" x14ac:dyDescent="0.2">
      <c r="A54" s="7">
        <v>53</v>
      </c>
      <c r="B54" t="s">
        <v>264</v>
      </c>
      <c r="C54" t="s">
        <v>239</v>
      </c>
      <c r="D54" s="18">
        <v>10.432</v>
      </c>
      <c r="E54" s="18">
        <f t="shared" si="3"/>
        <v>3.9238733956531591</v>
      </c>
      <c r="G54" s="18">
        <f t="shared" si="4"/>
        <v>0</v>
      </c>
      <c r="H54" s="18">
        <f t="shared" si="5"/>
        <v>3.9238733956531591</v>
      </c>
    </row>
    <row r="55" spans="1:8" x14ac:dyDescent="0.2">
      <c r="A55" s="7">
        <v>54</v>
      </c>
      <c r="B55" t="s">
        <v>266</v>
      </c>
      <c r="C55" t="s">
        <v>239</v>
      </c>
      <c r="D55" s="18">
        <v>10.2067</v>
      </c>
      <c r="E55" s="18">
        <f t="shared" si="3"/>
        <v>3.8391294658179733</v>
      </c>
      <c r="G55" s="18">
        <f t="shared" si="4"/>
        <v>0</v>
      </c>
      <c r="H55" s="18">
        <f t="shared" si="5"/>
        <v>3.8391294658179733</v>
      </c>
    </row>
    <row r="56" spans="1:8" x14ac:dyDescent="0.2">
      <c r="A56" s="7">
        <v>55</v>
      </c>
      <c r="B56" t="s">
        <v>265</v>
      </c>
      <c r="C56" t="s">
        <v>260</v>
      </c>
      <c r="D56" s="18">
        <v>9.6601999999999997</v>
      </c>
      <c r="E56" s="18">
        <f t="shared" si="3"/>
        <v>3.6335699555874852</v>
      </c>
      <c r="G56" s="18">
        <f t="shared" si="4"/>
        <v>0</v>
      </c>
      <c r="H56" s="18">
        <f t="shared" si="5"/>
        <v>3.6335699555874852</v>
      </c>
    </row>
    <row r="57" spans="1:8" x14ac:dyDescent="0.2">
      <c r="A57" s="7">
        <v>56</v>
      </c>
      <c r="B57" t="s">
        <v>267</v>
      </c>
      <c r="C57" t="s">
        <v>257</v>
      </c>
      <c r="D57" s="18">
        <v>4.7228000000000003</v>
      </c>
      <c r="E57" s="18">
        <f t="shared" si="3"/>
        <v>1.7764253520888362</v>
      </c>
      <c r="G57" s="18">
        <f t="shared" si="4"/>
        <v>0</v>
      </c>
      <c r="H57" s="18">
        <f t="shared" si="5"/>
        <v>1.7764253520888362</v>
      </c>
    </row>
    <row r="59" spans="1:8" x14ac:dyDescent="0.2">
      <c r="G59" s="18">
        <f>60/55</f>
        <v>1.0909090909090908</v>
      </c>
    </row>
  </sheetData>
  <sortState ref="B2:I57">
    <sortCondition descending="1" ref="H2:H57"/>
    <sortCondition ref="B2:B57"/>
  </sortState>
  <phoneticPr fontId="4" type="noConversion"/>
  <printOptions gridLines="1"/>
  <pageMargins left="0.25" right="0.25" top="0.75" bottom="0.75" header="0.3" footer="0.3"/>
  <pageSetup scale="89" orientation="portrait" horizontalDpi="4294967292" verticalDpi="4294967292" r:id="rId1"/>
  <headerFooter alignWithMargins="0">
    <oddHeader>&amp;C&amp;"Verdana,Bold"&amp;14Women's Epee</oddHeader>
    <oddFooter>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Normal="100" workbookViewId="0"/>
  </sheetViews>
  <sheetFormatPr defaultColWidth="11" defaultRowHeight="12.75" x14ac:dyDescent="0.2"/>
  <cols>
    <col min="1" max="1" width="3.625" style="7" bestFit="1" customWidth="1"/>
    <col min="2" max="2" width="19.625" bestFit="1" customWidth="1"/>
    <col min="3" max="3" width="25.5" bestFit="1" customWidth="1"/>
    <col min="4" max="4" width="9.25" style="18" customWidth="1"/>
    <col min="5" max="5" width="8.25" style="18" bestFit="1" customWidth="1"/>
    <col min="6" max="6" width="6" customWidth="1"/>
    <col min="7" max="7" width="8.25" style="18" bestFit="1" customWidth="1"/>
    <col min="8" max="8" width="9.25" style="18" bestFit="1" customWidth="1"/>
    <col min="9" max="9" width="5" bestFit="1" customWidth="1"/>
  </cols>
  <sheetData>
    <row r="1" spans="1:9" x14ac:dyDescent="0.2">
      <c r="B1" s="1" t="s">
        <v>2</v>
      </c>
      <c r="C1" s="1" t="s">
        <v>3</v>
      </c>
      <c r="D1" s="17" t="s">
        <v>0</v>
      </c>
      <c r="E1" s="21" t="s">
        <v>220</v>
      </c>
      <c r="F1" s="6" t="s">
        <v>10</v>
      </c>
      <c r="G1" s="21" t="s">
        <v>221</v>
      </c>
      <c r="H1" s="21" t="s">
        <v>11</v>
      </c>
      <c r="I1" s="5"/>
    </row>
    <row r="2" spans="1:9" x14ac:dyDescent="0.2">
      <c r="A2" s="7">
        <v>1</v>
      </c>
      <c r="B2" s="3" t="s">
        <v>144</v>
      </c>
      <c r="C2" t="s">
        <v>292</v>
      </c>
      <c r="D2" s="18">
        <v>131.20079999999999</v>
      </c>
      <c r="E2" s="18">
        <f t="shared" ref="E2:E47" si="0">D2/MAX(D$2:D$47)*40</f>
        <v>40</v>
      </c>
      <c r="G2" s="18">
        <f t="shared" ref="G2:G47" si="1">IF(ISNUMBER(F2),60*((MAX(F$2:F$47)+1-F2)/MAX(F$2:F$47)),0)</f>
        <v>0</v>
      </c>
      <c r="H2" s="18">
        <f t="shared" ref="H2:H47" si="2">E2+G2</f>
        <v>40</v>
      </c>
    </row>
    <row r="3" spans="1:9" x14ac:dyDescent="0.2">
      <c r="A3" s="7">
        <v>2</v>
      </c>
      <c r="B3" t="s">
        <v>145</v>
      </c>
      <c r="C3" t="s">
        <v>291</v>
      </c>
      <c r="D3" s="18">
        <v>131.19829999999999</v>
      </c>
      <c r="E3" s="18">
        <f t="shared" si="0"/>
        <v>39.999237809525553</v>
      </c>
      <c r="G3" s="18">
        <f t="shared" si="1"/>
        <v>0</v>
      </c>
      <c r="H3" s="18">
        <f t="shared" si="2"/>
        <v>39.999237809525553</v>
      </c>
    </row>
    <row r="4" spans="1:9" x14ac:dyDescent="0.2">
      <c r="A4" s="7">
        <v>3</v>
      </c>
      <c r="B4" t="s">
        <v>146</v>
      </c>
      <c r="C4" t="s">
        <v>18</v>
      </c>
      <c r="D4" s="18">
        <v>120.8597</v>
      </c>
      <c r="E4" s="18">
        <f t="shared" si="0"/>
        <v>36.847244833872971</v>
      </c>
      <c r="G4" s="18">
        <f t="shared" si="1"/>
        <v>0</v>
      </c>
      <c r="H4" s="18">
        <f t="shared" si="2"/>
        <v>36.847244833872971</v>
      </c>
      <c r="I4" s="3"/>
    </row>
    <row r="5" spans="1:9" x14ac:dyDescent="0.2">
      <c r="A5" s="7">
        <v>4</v>
      </c>
      <c r="B5" s="3" t="s">
        <v>147</v>
      </c>
      <c r="C5" t="s">
        <v>292</v>
      </c>
      <c r="D5" s="18">
        <v>96.286699999999996</v>
      </c>
      <c r="E5" s="18">
        <f t="shared" si="0"/>
        <v>29.355522222425474</v>
      </c>
      <c r="G5" s="18">
        <f t="shared" si="1"/>
        <v>0</v>
      </c>
      <c r="H5" s="18">
        <f t="shared" si="2"/>
        <v>29.355522222425474</v>
      </c>
    </row>
    <row r="6" spans="1:9" x14ac:dyDescent="0.2">
      <c r="A6" s="7">
        <v>5</v>
      </c>
      <c r="B6" t="s">
        <v>148</v>
      </c>
      <c r="C6" t="s">
        <v>292</v>
      </c>
      <c r="D6" s="18">
        <v>89.205100000000002</v>
      </c>
      <c r="E6" s="18">
        <f t="shared" si="0"/>
        <v>27.196510996884168</v>
      </c>
      <c r="G6" s="18">
        <f t="shared" si="1"/>
        <v>0</v>
      </c>
      <c r="H6" s="18">
        <f t="shared" si="2"/>
        <v>27.196510996884168</v>
      </c>
      <c r="I6" t="s">
        <v>225</v>
      </c>
    </row>
    <row r="7" spans="1:9" x14ac:dyDescent="0.2">
      <c r="A7" s="7">
        <v>6</v>
      </c>
      <c r="B7" t="s">
        <v>149</v>
      </c>
      <c r="C7" t="s">
        <v>128</v>
      </c>
      <c r="D7" s="18">
        <v>82.374499999999998</v>
      </c>
      <c r="E7" s="18">
        <f t="shared" si="0"/>
        <v>25.114023694977469</v>
      </c>
      <c r="G7" s="18">
        <f t="shared" si="1"/>
        <v>0</v>
      </c>
      <c r="H7" s="18">
        <f t="shared" si="2"/>
        <v>25.114023694977469</v>
      </c>
      <c r="I7" s="3"/>
    </row>
    <row r="8" spans="1:9" x14ac:dyDescent="0.2">
      <c r="A8" s="7">
        <v>7</v>
      </c>
      <c r="B8" s="14" t="s">
        <v>150</v>
      </c>
      <c r="C8" s="14" t="s">
        <v>46</v>
      </c>
      <c r="D8" s="19">
        <v>77.767200000000003</v>
      </c>
      <c r="E8" s="18">
        <f t="shared" si="0"/>
        <v>23.709367625807161</v>
      </c>
      <c r="F8" s="14"/>
      <c r="G8" s="18">
        <f t="shared" si="1"/>
        <v>0</v>
      </c>
      <c r="H8" s="19">
        <f t="shared" si="2"/>
        <v>23.709367625807161</v>
      </c>
    </row>
    <row r="9" spans="1:9" x14ac:dyDescent="0.2">
      <c r="A9" s="7">
        <v>8</v>
      </c>
      <c r="B9" t="s">
        <v>151</v>
      </c>
      <c r="C9" t="s">
        <v>21</v>
      </c>
      <c r="D9" s="18">
        <v>74.588999999999999</v>
      </c>
      <c r="E9" s="18">
        <f t="shared" si="0"/>
        <v>22.740410119450495</v>
      </c>
      <c r="G9" s="18">
        <f t="shared" si="1"/>
        <v>0</v>
      </c>
      <c r="H9" s="18">
        <f t="shared" si="2"/>
        <v>22.740410119450495</v>
      </c>
      <c r="I9" s="14"/>
    </row>
    <row r="10" spans="1:9" ht="13.5" thickBot="1" x14ac:dyDescent="0.25">
      <c r="A10" s="10">
        <v>9</v>
      </c>
      <c r="B10" s="9" t="s">
        <v>152</v>
      </c>
      <c r="C10" s="9" t="s">
        <v>292</v>
      </c>
      <c r="D10" s="20">
        <v>73.287199999999999</v>
      </c>
      <c r="E10" s="20">
        <f t="shared" si="0"/>
        <v>22.343522295595761</v>
      </c>
      <c r="F10" s="9"/>
      <c r="G10" s="20">
        <f t="shared" si="1"/>
        <v>0</v>
      </c>
      <c r="H10" s="20">
        <f t="shared" si="2"/>
        <v>22.343522295595761</v>
      </c>
      <c r="I10" t="s">
        <v>289</v>
      </c>
    </row>
    <row r="11" spans="1:9" ht="13.5" thickTop="1" x14ac:dyDescent="0.2">
      <c r="A11" s="7">
        <v>10</v>
      </c>
      <c r="B11" t="s">
        <v>153</v>
      </c>
      <c r="C11" t="s">
        <v>43</v>
      </c>
      <c r="D11" s="18">
        <v>68.197900000000004</v>
      </c>
      <c r="E11" s="18">
        <f t="shared" si="0"/>
        <v>20.791915902951814</v>
      </c>
      <c r="G11" s="18">
        <f t="shared" si="1"/>
        <v>0</v>
      </c>
      <c r="H11" s="18">
        <f t="shared" si="2"/>
        <v>20.791915902951814</v>
      </c>
      <c r="I11" s="3"/>
    </row>
    <row r="12" spans="1:9" x14ac:dyDescent="0.2">
      <c r="A12" s="7">
        <v>11</v>
      </c>
      <c r="B12" s="2" t="s">
        <v>154</v>
      </c>
      <c r="C12" t="s">
        <v>128</v>
      </c>
      <c r="D12" s="18">
        <v>64.871899999999997</v>
      </c>
      <c r="E12" s="18">
        <f t="shared" si="0"/>
        <v>19.777897695745757</v>
      </c>
      <c r="G12" s="18">
        <f t="shared" si="1"/>
        <v>0</v>
      </c>
      <c r="H12" s="18">
        <f t="shared" si="2"/>
        <v>19.777897695745757</v>
      </c>
      <c r="I12" s="22"/>
    </row>
    <row r="13" spans="1:9" x14ac:dyDescent="0.2">
      <c r="A13" s="7">
        <v>12</v>
      </c>
      <c r="B13" t="s">
        <v>155</v>
      </c>
      <c r="C13" t="s">
        <v>291</v>
      </c>
      <c r="D13" s="18">
        <v>64.808899999999994</v>
      </c>
      <c r="E13" s="18">
        <f t="shared" si="0"/>
        <v>19.758690495789658</v>
      </c>
      <c r="G13" s="18">
        <f t="shared" si="1"/>
        <v>0</v>
      </c>
      <c r="H13" s="18">
        <f t="shared" si="2"/>
        <v>19.758690495789658</v>
      </c>
    </row>
    <row r="14" spans="1:9" x14ac:dyDescent="0.2">
      <c r="A14" s="7">
        <v>13</v>
      </c>
      <c r="B14" t="s">
        <v>156</v>
      </c>
      <c r="C14" t="s">
        <v>128</v>
      </c>
      <c r="D14" s="18">
        <v>60.78</v>
      </c>
      <c r="E14" s="18">
        <f t="shared" si="0"/>
        <v>18.530374814787717</v>
      </c>
      <c r="G14" s="18">
        <f t="shared" si="1"/>
        <v>0</v>
      </c>
      <c r="H14" s="18">
        <f t="shared" si="2"/>
        <v>18.530374814787717</v>
      </c>
    </row>
    <row r="15" spans="1:9" x14ac:dyDescent="0.2">
      <c r="A15" s="7">
        <v>14</v>
      </c>
      <c r="B15" t="s">
        <v>157</v>
      </c>
      <c r="C15" t="s">
        <v>30</v>
      </c>
      <c r="D15" s="18">
        <v>57.819600000000001</v>
      </c>
      <c r="E15" s="18">
        <f t="shared" si="0"/>
        <v>17.627819342564987</v>
      </c>
      <c r="G15" s="18">
        <f t="shared" si="1"/>
        <v>0</v>
      </c>
      <c r="H15" s="18">
        <f t="shared" si="2"/>
        <v>17.627819342564987</v>
      </c>
    </row>
    <row r="16" spans="1:9" x14ac:dyDescent="0.2">
      <c r="A16" s="7">
        <v>15</v>
      </c>
      <c r="B16" t="s">
        <v>158</v>
      </c>
      <c r="C16" t="s">
        <v>28</v>
      </c>
      <c r="D16" s="18">
        <v>53.982399999999998</v>
      </c>
      <c r="E16" s="18">
        <f t="shared" si="0"/>
        <v>16.457948427143737</v>
      </c>
      <c r="G16" s="18">
        <f t="shared" si="1"/>
        <v>0</v>
      </c>
      <c r="H16" s="18">
        <f t="shared" si="2"/>
        <v>16.457948427143737</v>
      </c>
    </row>
    <row r="17" spans="1:8" x14ac:dyDescent="0.2">
      <c r="A17" s="7">
        <v>16</v>
      </c>
      <c r="B17" t="s">
        <v>159</v>
      </c>
      <c r="C17" t="s">
        <v>30</v>
      </c>
      <c r="D17" s="18">
        <v>50.809100000000001</v>
      </c>
      <c r="E17" s="18">
        <f t="shared" si="0"/>
        <v>15.490484814116989</v>
      </c>
      <c r="G17" s="18">
        <f t="shared" si="1"/>
        <v>0</v>
      </c>
      <c r="H17" s="18">
        <f t="shared" si="2"/>
        <v>15.490484814116989</v>
      </c>
    </row>
    <row r="18" spans="1:8" x14ac:dyDescent="0.2">
      <c r="A18" s="7">
        <v>17</v>
      </c>
      <c r="B18" s="3" t="s">
        <v>160</v>
      </c>
      <c r="C18" t="s">
        <v>18</v>
      </c>
      <c r="D18" s="18">
        <v>50.139000000000003</v>
      </c>
      <c r="E18" s="18">
        <f t="shared" si="0"/>
        <v>15.28618727934586</v>
      </c>
      <c r="G18" s="18">
        <f t="shared" si="1"/>
        <v>0</v>
      </c>
      <c r="H18" s="18">
        <f t="shared" si="2"/>
        <v>15.28618727934586</v>
      </c>
    </row>
    <row r="19" spans="1:8" x14ac:dyDescent="0.2">
      <c r="A19" s="7">
        <v>18</v>
      </c>
      <c r="B19" t="s">
        <v>161</v>
      </c>
      <c r="C19" t="s">
        <v>1</v>
      </c>
      <c r="D19" s="18">
        <v>49.382100000000001</v>
      </c>
      <c r="E19" s="18">
        <f t="shared" si="0"/>
        <v>15.055426491301883</v>
      </c>
      <c r="G19" s="18">
        <f t="shared" si="1"/>
        <v>0</v>
      </c>
      <c r="H19" s="18">
        <f t="shared" si="2"/>
        <v>15.055426491301883</v>
      </c>
    </row>
    <row r="20" spans="1:8" x14ac:dyDescent="0.2">
      <c r="A20" s="7">
        <v>19</v>
      </c>
      <c r="B20" t="s">
        <v>162</v>
      </c>
      <c r="C20" t="s">
        <v>30</v>
      </c>
      <c r="D20" s="18">
        <v>48.581000000000003</v>
      </c>
      <c r="E20" s="18">
        <f t="shared" si="0"/>
        <v>14.811190175669664</v>
      </c>
      <c r="G20" s="18">
        <f t="shared" si="1"/>
        <v>0</v>
      </c>
      <c r="H20" s="18">
        <f t="shared" si="2"/>
        <v>14.811190175669664</v>
      </c>
    </row>
    <row r="21" spans="1:8" x14ac:dyDescent="0.2">
      <c r="A21" s="7">
        <v>20</v>
      </c>
      <c r="B21" s="23" t="s">
        <v>165</v>
      </c>
      <c r="C21" t="s">
        <v>30</v>
      </c>
      <c r="D21" s="18">
        <v>46.671500000000002</v>
      </c>
      <c r="E21" s="18">
        <f t="shared" si="0"/>
        <v>14.229029091286032</v>
      </c>
      <c r="G21" s="18">
        <f t="shared" si="1"/>
        <v>0</v>
      </c>
      <c r="H21" s="18">
        <f t="shared" si="2"/>
        <v>14.229029091286032</v>
      </c>
    </row>
    <row r="22" spans="1:8" x14ac:dyDescent="0.2">
      <c r="A22" s="7">
        <v>21</v>
      </c>
      <c r="B22" s="2" t="s">
        <v>163</v>
      </c>
      <c r="C22" t="s">
        <v>23</v>
      </c>
      <c r="D22" s="18">
        <v>46.578600000000002</v>
      </c>
      <c r="E22" s="18">
        <f t="shared" si="0"/>
        <v>14.20070609325553</v>
      </c>
      <c r="G22" s="18">
        <f t="shared" si="1"/>
        <v>0</v>
      </c>
      <c r="H22" s="18">
        <f t="shared" si="2"/>
        <v>14.20070609325553</v>
      </c>
    </row>
    <row r="23" spans="1:8" x14ac:dyDescent="0.2">
      <c r="A23" s="7">
        <v>22</v>
      </c>
      <c r="B23" t="s">
        <v>164</v>
      </c>
      <c r="C23" t="s">
        <v>23</v>
      </c>
      <c r="D23" s="18">
        <v>43.744500000000002</v>
      </c>
      <c r="E23" s="18">
        <f t="shared" si="0"/>
        <v>13.33665648380193</v>
      </c>
      <c r="G23" s="18">
        <f t="shared" si="1"/>
        <v>0</v>
      </c>
      <c r="H23" s="18">
        <f t="shared" si="2"/>
        <v>13.33665648380193</v>
      </c>
    </row>
    <row r="24" spans="1:8" x14ac:dyDescent="0.2">
      <c r="A24" s="7">
        <v>23</v>
      </c>
      <c r="B24" t="s">
        <v>166</v>
      </c>
      <c r="C24" t="s">
        <v>23</v>
      </c>
      <c r="D24" s="18">
        <v>43.192399999999999</v>
      </c>
      <c r="E24" s="18">
        <f t="shared" si="0"/>
        <v>13.16833433942476</v>
      </c>
      <c r="G24" s="18">
        <f t="shared" si="1"/>
        <v>0</v>
      </c>
      <c r="H24" s="18">
        <f t="shared" si="2"/>
        <v>13.16833433942476</v>
      </c>
    </row>
    <row r="25" spans="1:8" x14ac:dyDescent="0.2">
      <c r="A25" s="7">
        <v>24</v>
      </c>
      <c r="B25" t="s">
        <v>167</v>
      </c>
      <c r="C25" t="s">
        <v>46</v>
      </c>
      <c r="D25" s="18">
        <v>37.598799999999997</v>
      </c>
      <c r="E25" s="18">
        <f t="shared" si="0"/>
        <v>11.462978884275097</v>
      </c>
      <c r="G25" s="18">
        <f t="shared" si="1"/>
        <v>0</v>
      </c>
      <c r="H25" s="18">
        <f t="shared" si="2"/>
        <v>11.462978884275097</v>
      </c>
    </row>
    <row r="26" spans="1:8" x14ac:dyDescent="0.2">
      <c r="A26" s="7">
        <v>25</v>
      </c>
      <c r="B26" s="3" t="s">
        <v>168</v>
      </c>
      <c r="C26" t="s">
        <v>46</v>
      </c>
      <c r="D26" s="18">
        <v>37.566299999999998</v>
      </c>
      <c r="E26" s="18">
        <f t="shared" si="0"/>
        <v>11.453070408107269</v>
      </c>
      <c r="G26" s="18">
        <f t="shared" si="1"/>
        <v>0</v>
      </c>
      <c r="H26" s="18">
        <f t="shared" si="2"/>
        <v>11.453070408107269</v>
      </c>
    </row>
    <row r="27" spans="1:8" x14ac:dyDescent="0.2">
      <c r="A27" s="7">
        <v>26</v>
      </c>
      <c r="B27" s="3" t="s">
        <v>169</v>
      </c>
      <c r="C27" t="s">
        <v>21</v>
      </c>
      <c r="D27" s="18">
        <v>37.009700000000002</v>
      </c>
      <c r="E27" s="18">
        <f t="shared" si="0"/>
        <v>11.283376320876094</v>
      </c>
      <c r="G27" s="18">
        <f t="shared" si="1"/>
        <v>0</v>
      </c>
      <c r="H27" s="18">
        <f t="shared" si="2"/>
        <v>11.283376320876094</v>
      </c>
    </row>
    <row r="28" spans="1:8" x14ac:dyDescent="0.2">
      <c r="A28" s="7">
        <v>27</v>
      </c>
      <c r="B28" s="3" t="s">
        <v>170</v>
      </c>
      <c r="C28" t="s">
        <v>43</v>
      </c>
      <c r="D28" s="18">
        <v>36.3996</v>
      </c>
      <c r="E28" s="18">
        <f t="shared" si="0"/>
        <v>11.097371357491724</v>
      </c>
      <c r="G28" s="18">
        <f t="shared" si="1"/>
        <v>0</v>
      </c>
      <c r="H28" s="18">
        <f t="shared" si="2"/>
        <v>11.097371357491724</v>
      </c>
    </row>
    <row r="29" spans="1:8" x14ac:dyDescent="0.2">
      <c r="A29" s="7">
        <v>28</v>
      </c>
      <c r="B29" s="3" t="s">
        <v>171</v>
      </c>
      <c r="C29" s="3" t="s">
        <v>43</v>
      </c>
      <c r="D29" s="28">
        <v>34.950200000000002</v>
      </c>
      <c r="E29" s="28">
        <f t="shared" si="0"/>
        <v>10.655483808025563</v>
      </c>
      <c r="F29" s="3"/>
      <c r="G29" s="28">
        <f t="shared" si="1"/>
        <v>0</v>
      </c>
      <c r="H29" s="28">
        <f t="shared" si="2"/>
        <v>10.655483808025563</v>
      </c>
    </row>
    <row r="30" spans="1:8" x14ac:dyDescent="0.2">
      <c r="A30" s="7">
        <v>29</v>
      </c>
      <c r="B30" s="3" t="s">
        <v>172</v>
      </c>
      <c r="C30" t="s">
        <v>21</v>
      </c>
      <c r="D30" s="18">
        <v>33.1432</v>
      </c>
      <c r="E30" s="18">
        <f t="shared" si="0"/>
        <v>10.104572533094311</v>
      </c>
      <c r="G30" s="18">
        <f t="shared" si="1"/>
        <v>0</v>
      </c>
      <c r="H30" s="18">
        <f t="shared" si="2"/>
        <v>10.104572533094311</v>
      </c>
    </row>
    <row r="31" spans="1:8" x14ac:dyDescent="0.2">
      <c r="A31" s="7">
        <v>30</v>
      </c>
      <c r="B31" t="s">
        <v>173</v>
      </c>
      <c r="C31" t="s">
        <v>1</v>
      </c>
      <c r="D31" s="18">
        <v>32.347900000000003</v>
      </c>
      <c r="E31" s="18">
        <f t="shared" si="0"/>
        <v>9.8621044993628111</v>
      </c>
      <c r="G31" s="18">
        <f t="shared" si="1"/>
        <v>0</v>
      </c>
      <c r="H31" s="18">
        <f t="shared" si="2"/>
        <v>9.8621044993628111</v>
      </c>
    </row>
    <row r="32" spans="1:8" x14ac:dyDescent="0.2">
      <c r="A32" s="7">
        <v>31</v>
      </c>
      <c r="B32" t="s">
        <v>174</v>
      </c>
      <c r="C32" s="3" t="s">
        <v>229</v>
      </c>
      <c r="D32" s="18">
        <v>26.7849</v>
      </c>
      <c r="E32" s="18">
        <f t="shared" si="0"/>
        <v>8.166078255620393</v>
      </c>
      <c r="G32" s="18">
        <f t="shared" si="1"/>
        <v>0</v>
      </c>
      <c r="H32" s="18">
        <f t="shared" si="2"/>
        <v>8.166078255620393</v>
      </c>
    </row>
    <row r="33" spans="1:8" x14ac:dyDescent="0.2">
      <c r="A33" s="7">
        <v>32</v>
      </c>
      <c r="B33" t="s">
        <v>175</v>
      </c>
      <c r="C33" t="s">
        <v>23</v>
      </c>
      <c r="D33" s="18">
        <v>23.84</v>
      </c>
      <c r="E33" s="18">
        <f t="shared" si="0"/>
        <v>7.268248364339243</v>
      </c>
      <c r="G33" s="18">
        <f t="shared" si="1"/>
        <v>0</v>
      </c>
      <c r="H33" s="18">
        <f t="shared" si="2"/>
        <v>7.268248364339243</v>
      </c>
    </row>
    <row r="34" spans="1:8" x14ac:dyDescent="0.2">
      <c r="A34" s="7">
        <v>33</v>
      </c>
      <c r="B34" t="s">
        <v>176</v>
      </c>
      <c r="C34" t="s">
        <v>46</v>
      </c>
      <c r="D34" s="18">
        <v>23.700900000000001</v>
      </c>
      <c r="E34" s="18">
        <f t="shared" si="0"/>
        <v>7.2258400863409378</v>
      </c>
      <c r="G34" s="18">
        <f t="shared" si="1"/>
        <v>0</v>
      </c>
      <c r="H34" s="18">
        <f t="shared" si="2"/>
        <v>7.2258400863409378</v>
      </c>
    </row>
    <row r="35" spans="1:8" x14ac:dyDescent="0.2">
      <c r="A35" s="7">
        <v>34</v>
      </c>
      <c r="B35" t="s">
        <v>276</v>
      </c>
      <c r="C35" t="s">
        <v>260</v>
      </c>
      <c r="D35" s="18">
        <v>22.535399999999999</v>
      </c>
      <c r="E35" s="18">
        <f t="shared" si="0"/>
        <v>6.8705068871531267</v>
      </c>
      <c r="G35" s="18">
        <f t="shared" si="1"/>
        <v>0</v>
      </c>
      <c r="H35" s="18">
        <f t="shared" si="2"/>
        <v>6.8705068871531267</v>
      </c>
    </row>
    <row r="36" spans="1:8" x14ac:dyDescent="0.2">
      <c r="A36" s="7">
        <v>35</v>
      </c>
      <c r="B36" t="s">
        <v>277</v>
      </c>
      <c r="C36" t="s">
        <v>260</v>
      </c>
      <c r="D36" s="18">
        <v>19.736000000000001</v>
      </c>
      <c r="E36" s="18">
        <f t="shared" si="0"/>
        <v>6.0170364814848698</v>
      </c>
      <c r="G36" s="18">
        <f t="shared" si="1"/>
        <v>0</v>
      </c>
      <c r="H36" s="18">
        <f t="shared" si="2"/>
        <v>6.0170364814848698</v>
      </c>
    </row>
    <row r="37" spans="1:8" x14ac:dyDescent="0.2">
      <c r="A37" s="7">
        <v>36</v>
      </c>
      <c r="B37" t="s">
        <v>278</v>
      </c>
      <c r="C37" s="3" t="s">
        <v>229</v>
      </c>
      <c r="D37" s="18">
        <v>19.308800000000002</v>
      </c>
      <c r="E37" s="18">
        <f t="shared" si="0"/>
        <v>5.8867933732111402</v>
      </c>
      <c r="G37" s="18">
        <f t="shared" si="1"/>
        <v>0</v>
      </c>
      <c r="H37" s="18">
        <f t="shared" si="2"/>
        <v>5.8867933732111402</v>
      </c>
    </row>
    <row r="38" spans="1:8" x14ac:dyDescent="0.2">
      <c r="A38" s="7">
        <v>37</v>
      </c>
      <c r="B38" t="s">
        <v>279</v>
      </c>
      <c r="C38" t="s">
        <v>257</v>
      </c>
      <c r="D38" s="18">
        <v>16.362200000000001</v>
      </c>
      <c r="E38" s="18">
        <f t="shared" si="0"/>
        <v>4.9884451924073643</v>
      </c>
      <c r="G38" s="18">
        <f t="shared" si="1"/>
        <v>0</v>
      </c>
      <c r="H38" s="18">
        <f t="shared" si="2"/>
        <v>4.9884451924073643</v>
      </c>
    </row>
    <row r="39" spans="1:8" x14ac:dyDescent="0.2">
      <c r="A39" s="7">
        <v>38</v>
      </c>
      <c r="B39" t="s">
        <v>280</v>
      </c>
      <c r="C39" t="s">
        <v>28</v>
      </c>
      <c r="D39" s="18">
        <v>14.7263</v>
      </c>
      <c r="E39" s="18">
        <f t="shared" si="0"/>
        <v>4.4896982335473563</v>
      </c>
      <c r="G39" s="18">
        <f t="shared" si="1"/>
        <v>0</v>
      </c>
      <c r="H39" s="18">
        <f t="shared" si="2"/>
        <v>4.4896982335473563</v>
      </c>
    </row>
    <row r="40" spans="1:8" x14ac:dyDescent="0.2">
      <c r="A40" s="7">
        <v>39</v>
      </c>
      <c r="B40" s="14" t="s">
        <v>288</v>
      </c>
      <c r="C40" s="14" t="s">
        <v>138</v>
      </c>
      <c r="D40" s="19">
        <v>14.6111</v>
      </c>
      <c r="E40" s="19">
        <f t="shared" si="0"/>
        <v>4.454576496484778</v>
      </c>
      <c r="F40" s="14"/>
      <c r="G40" s="19">
        <f t="shared" si="1"/>
        <v>0</v>
      </c>
      <c r="H40" s="19">
        <f t="shared" si="2"/>
        <v>4.454576496484778</v>
      </c>
    </row>
    <row r="41" spans="1:8" x14ac:dyDescent="0.2">
      <c r="A41" s="7">
        <v>40</v>
      </c>
      <c r="B41" t="s">
        <v>282</v>
      </c>
      <c r="C41" t="s">
        <v>239</v>
      </c>
      <c r="D41" s="18">
        <v>12.249599999999999</v>
      </c>
      <c r="E41" s="18">
        <f t="shared" si="0"/>
        <v>3.7346113743208886</v>
      </c>
      <c r="G41" s="18">
        <f t="shared" si="1"/>
        <v>0</v>
      </c>
      <c r="H41" s="18">
        <f t="shared" si="2"/>
        <v>3.7346113743208886</v>
      </c>
    </row>
    <row r="42" spans="1:8" x14ac:dyDescent="0.2">
      <c r="A42" s="7">
        <v>41</v>
      </c>
      <c r="B42" t="s">
        <v>281</v>
      </c>
      <c r="C42" t="s">
        <v>213</v>
      </c>
      <c r="D42" s="18">
        <v>11.8508</v>
      </c>
      <c r="E42" s="18">
        <f t="shared" si="0"/>
        <v>3.6130267498368913</v>
      </c>
      <c r="G42" s="18">
        <f t="shared" si="1"/>
        <v>0</v>
      </c>
      <c r="H42" s="18">
        <f t="shared" si="2"/>
        <v>3.6130267498368913</v>
      </c>
    </row>
    <row r="43" spans="1:8" x14ac:dyDescent="0.2">
      <c r="A43" s="7">
        <v>42</v>
      </c>
      <c r="B43" t="s">
        <v>283</v>
      </c>
      <c r="C43" t="s">
        <v>213</v>
      </c>
      <c r="D43" s="18">
        <v>8.2981999999999996</v>
      </c>
      <c r="E43" s="18">
        <f t="shared" si="0"/>
        <v>2.5299235980268415</v>
      </c>
      <c r="G43" s="18">
        <f t="shared" si="1"/>
        <v>0</v>
      </c>
      <c r="H43" s="18">
        <f t="shared" si="2"/>
        <v>2.5299235980268415</v>
      </c>
    </row>
    <row r="44" spans="1:8" x14ac:dyDescent="0.2">
      <c r="A44" s="7">
        <v>43</v>
      </c>
      <c r="B44" t="s">
        <v>284</v>
      </c>
      <c r="C44" t="s">
        <v>213</v>
      </c>
      <c r="D44" s="18">
        <v>8.2673000000000005</v>
      </c>
      <c r="E44" s="18">
        <f t="shared" si="0"/>
        <v>2.5205029237626602</v>
      </c>
      <c r="G44" s="18">
        <f t="shared" si="1"/>
        <v>0</v>
      </c>
      <c r="H44" s="18">
        <f t="shared" si="2"/>
        <v>2.5205029237626602</v>
      </c>
    </row>
    <row r="45" spans="1:8" x14ac:dyDescent="0.2">
      <c r="A45" s="7">
        <v>44</v>
      </c>
      <c r="B45" t="s">
        <v>286</v>
      </c>
      <c r="C45" t="s">
        <v>239</v>
      </c>
      <c r="D45" s="18">
        <v>6.3169000000000004</v>
      </c>
      <c r="E45" s="18">
        <f t="shared" si="0"/>
        <v>1.9258724032170538</v>
      </c>
      <c r="G45" s="18">
        <f t="shared" si="1"/>
        <v>0</v>
      </c>
      <c r="H45" s="18">
        <f t="shared" si="2"/>
        <v>1.9258724032170538</v>
      </c>
    </row>
    <row r="46" spans="1:8" x14ac:dyDescent="0.2">
      <c r="A46" s="7">
        <v>45</v>
      </c>
      <c r="B46" t="s">
        <v>285</v>
      </c>
      <c r="C46" t="s">
        <v>260</v>
      </c>
      <c r="D46" s="18">
        <v>5.7710999999999997</v>
      </c>
      <c r="E46" s="18">
        <f t="shared" si="0"/>
        <v>1.7594709788354952</v>
      </c>
      <c r="G46" s="18">
        <f t="shared" si="1"/>
        <v>0</v>
      </c>
      <c r="H46" s="18">
        <f t="shared" si="2"/>
        <v>1.7594709788354952</v>
      </c>
    </row>
    <row r="47" spans="1:8" x14ac:dyDescent="0.2">
      <c r="A47" s="7">
        <v>46</v>
      </c>
      <c r="B47" t="s">
        <v>287</v>
      </c>
      <c r="C47" t="s">
        <v>234</v>
      </c>
      <c r="D47" s="18">
        <v>5.5416999999999996</v>
      </c>
      <c r="E47" s="18">
        <f t="shared" si="0"/>
        <v>1.6895323809001164</v>
      </c>
      <c r="G47" s="18">
        <f t="shared" si="1"/>
        <v>0</v>
      </c>
      <c r="H47" s="18">
        <f t="shared" si="2"/>
        <v>1.6895323809001164</v>
      </c>
    </row>
    <row r="49" spans="7:7" x14ac:dyDescent="0.2">
      <c r="G49" s="18">
        <f>60/46</f>
        <v>1.3043478260869565</v>
      </c>
    </row>
  </sheetData>
  <sortState ref="B2:I47">
    <sortCondition descending="1" ref="H2:H47"/>
    <sortCondition ref="B2:B47"/>
  </sortState>
  <phoneticPr fontId="4" type="noConversion"/>
  <printOptions gridLines="1"/>
  <pageMargins left="0.25" right="0.25" top="0.75" bottom="0.75" header="0.3" footer="0.3"/>
  <pageSetup scale="95" orientation="portrait" horizontalDpi="4294967292" verticalDpi="4294967292" r:id="rId1"/>
  <headerFooter alignWithMargins="0">
    <oddHeader>&amp;C&amp;"Verdana,Bold"&amp;14Women's Foil</oddHeader>
    <oddFooter>&amp;R&amp;D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Normal="100" workbookViewId="0"/>
  </sheetViews>
  <sheetFormatPr defaultColWidth="11" defaultRowHeight="12.75" x14ac:dyDescent="0.2"/>
  <cols>
    <col min="1" max="1" width="3.625" style="7" bestFit="1" customWidth="1"/>
    <col min="2" max="2" width="18.25" bestFit="1" customWidth="1"/>
    <col min="3" max="3" width="25.5" bestFit="1" customWidth="1"/>
    <col min="4" max="4" width="9.25" style="18" customWidth="1"/>
    <col min="5" max="5" width="8.25" style="18" bestFit="1" customWidth="1"/>
    <col min="6" max="6" width="6" customWidth="1"/>
    <col min="7" max="7" width="8.25" style="18" bestFit="1" customWidth="1"/>
    <col min="8" max="8" width="9.25" style="18" bestFit="1" customWidth="1"/>
    <col min="9" max="9" width="5" bestFit="1" customWidth="1"/>
  </cols>
  <sheetData>
    <row r="1" spans="1:9" x14ac:dyDescent="0.2">
      <c r="B1" s="1" t="s">
        <v>2</v>
      </c>
      <c r="C1" s="1" t="s">
        <v>3</v>
      </c>
      <c r="D1" s="17" t="s">
        <v>0</v>
      </c>
      <c r="E1" s="21" t="s">
        <v>220</v>
      </c>
      <c r="F1" s="6" t="s">
        <v>10</v>
      </c>
      <c r="G1" s="21" t="s">
        <v>221</v>
      </c>
      <c r="H1" s="21" t="s">
        <v>11</v>
      </c>
      <c r="I1" s="5"/>
    </row>
    <row r="2" spans="1:9" x14ac:dyDescent="0.2">
      <c r="A2" s="7">
        <v>1</v>
      </c>
      <c r="B2" t="s">
        <v>177</v>
      </c>
      <c r="C2" t="s">
        <v>291</v>
      </c>
      <c r="D2" s="18">
        <v>120.9577</v>
      </c>
      <c r="E2" s="18">
        <f t="shared" ref="E2:E44" si="0">D2/MAX(D$2:D$38)*40</f>
        <v>40</v>
      </c>
      <c r="G2" s="18">
        <f t="shared" ref="G2:G44" si="1">IF(ISNUMBER(F2),60*((MAX(F$2:F$38)+1-F2)/MAX(F$2:F$38)),0)</f>
        <v>0</v>
      </c>
      <c r="H2" s="18">
        <f t="shared" ref="H2:H44" si="2">E2+G2</f>
        <v>40</v>
      </c>
    </row>
    <row r="3" spans="1:9" x14ac:dyDescent="0.2">
      <c r="A3" s="7">
        <v>2</v>
      </c>
      <c r="B3" s="3" t="s">
        <v>178</v>
      </c>
      <c r="C3" t="s">
        <v>292</v>
      </c>
      <c r="D3" s="18">
        <v>108.9935</v>
      </c>
      <c r="E3" s="18">
        <f t="shared" si="0"/>
        <v>36.043509425195751</v>
      </c>
      <c r="G3" s="18">
        <f t="shared" si="1"/>
        <v>0</v>
      </c>
      <c r="H3" s="18">
        <f t="shared" si="2"/>
        <v>36.043509425195751</v>
      </c>
    </row>
    <row r="4" spans="1:9" x14ac:dyDescent="0.2">
      <c r="A4" s="7">
        <v>3</v>
      </c>
      <c r="B4" t="s">
        <v>179</v>
      </c>
      <c r="C4" t="s">
        <v>292</v>
      </c>
      <c r="D4" s="18">
        <v>100.0073</v>
      </c>
      <c r="E4" s="18">
        <f t="shared" si="0"/>
        <v>33.071825935843691</v>
      </c>
      <c r="G4" s="18">
        <f t="shared" si="1"/>
        <v>0</v>
      </c>
      <c r="H4" s="18">
        <f t="shared" si="2"/>
        <v>33.071825935843691</v>
      </c>
    </row>
    <row r="5" spans="1:9" x14ac:dyDescent="0.2">
      <c r="A5" s="7">
        <v>4</v>
      </c>
      <c r="B5" t="s">
        <v>180</v>
      </c>
      <c r="C5" t="s">
        <v>291</v>
      </c>
      <c r="D5" s="18">
        <v>92.855199999999996</v>
      </c>
      <c r="E5" s="18">
        <f t="shared" si="0"/>
        <v>30.706668529576866</v>
      </c>
      <c r="G5" s="18">
        <f t="shared" si="1"/>
        <v>0</v>
      </c>
      <c r="H5" s="18">
        <f t="shared" si="2"/>
        <v>30.706668529576866</v>
      </c>
    </row>
    <row r="6" spans="1:9" x14ac:dyDescent="0.2">
      <c r="A6" s="7">
        <v>5</v>
      </c>
      <c r="B6" t="s">
        <v>181</v>
      </c>
      <c r="C6" t="s">
        <v>46</v>
      </c>
      <c r="D6" s="18">
        <v>78.771799999999999</v>
      </c>
      <c r="E6" s="18">
        <f t="shared" si="0"/>
        <v>26.049370978449492</v>
      </c>
      <c r="G6" s="18">
        <f t="shared" si="1"/>
        <v>0</v>
      </c>
      <c r="H6" s="18">
        <f t="shared" si="2"/>
        <v>26.049370978449492</v>
      </c>
    </row>
    <row r="7" spans="1:9" x14ac:dyDescent="0.2">
      <c r="A7" s="7">
        <v>6</v>
      </c>
      <c r="B7" s="3" t="s">
        <v>182</v>
      </c>
      <c r="C7" t="s">
        <v>18</v>
      </c>
      <c r="D7" s="18">
        <v>78.606899999999996</v>
      </c>
      <c r="E7" s="18">
        <f t="shared" si="0"/>
        <v>25.994839518277875</v>
      </c>
      <c r="G7" s="18">
        <f t="shared" si="1"/>
        <v>0</v>
      </c>
      <c r="H7" s="18">
        <f t="shared" si="2"/>
        <v>25.994839518277875</v>
      </c>
    </row>
    <row r="8" spans="1:9" x14ac:dyDescent="0.2">
      <c r="A8" s="7">
        <v>7</v>
      </c>
      <c r="B8" t="s">
        <v>183</v>
      </c>
      <c r="C8" t="s">
        <v>292</v>
      </c>
      <c r="D8" s="18">
        <v>76.222200000000001</v>
      </c>
      <c r="E8" s="18">
        <f t="shared" si="0"/>
        <v>25.206233253443145</v>
      </c>
      <c r="G8" s="18">
        <f t="shared" si="1"/>
        <v>0</v>
      </c>
      <c r="H8" s="18">
        <f t="shared" si="2"/>
        <v>25.206233253443145</v>
      </c>
      <c r="I8" s="3" t="s">
        <v>225</v>
      </c>
    </row>
    <row r="9" spans="1:9" x14ac:dyDescent="0.2">
      <c r="A9" s="7">
        <v>8</v>
      </c>
      <c r="B9" t="s">
        <v>184</v>
      </c>
      <c r="C9" t="s">
        <v>18</v>
      </c>
      <c r="D9" s="18">
        <v>71.460400000000007</v>
      </c>
      <c r="E9" s="18">
        <f t="shared" si="0"/>
        <v>23.63153399907571</v>
      </c>
      <c r="G9" s="18">
        <f t="shared" si="1"/>
        <v>0</v>
      </c>
      <c r="H9" s="18">
        <f t="shared" si="2"/>
        <v>23.63153399907571</v>
      </c>
    </row>
    <row r="10" spans="1:9" ht="13.5" thickBot="1" x14ac:dyDescent="0.25">
      <c r="A10" s="10">
        <v>9</v>
      </c>
      <c r="B10" s="11" t="s">
        <v>185</v>
      </c>
      <c r="C10" s="11" t="s">
        <v>229</v>
      </c>
      <c r="D10" s="20">
        <v>68.496700000000004</v>
      </c>
      <c r="E10" s="20">
        <f t="shared" si="0"/>
        <v>22.651455839520761</v>
      </c>
      <c r="F10" s="9"/>
      <c r="G10" s="20">
        <f t="shared" si="1"/>
        <v>0</v>
      </c>
      <c r="H10" s="20">
        <f t="shared" si="2"/>
        <v>22.651455839520761</v>
      </c>
      <c r="I10" s="14"/>
    </row>
    <row r="11" spans="1:9" ht="13.5" thickTop="1" x14ac:dyDescent="0.2">
      <c r="A11" s="7">
        <v>10</v>
      </c>
      <c r="B11" t="s">
        <v>186</v>
      </c>
      <c r="C11" t="s">
        <v>128</v>
      </c>
      <c r="D11" s="18">
        <v>67.121099999999998</v>
      </c>
      <c r="E11" s="18">
        <f t="shared" si="0"/>
        <v>22.196553009853858</v>
      </c>
      <c r="G11" s="18">
        <f t="shared" si="1"/>
        <v>0</v>
      </c>
      <c r="H11" s="18">
        <f t="shared" si="2"/>
        <v>22.196553009853858</v>
      </c>
      <c r="I11" s="22"/>
    </row>
    <row r="12" spans="1:9" x14ac:dyDescent="0.2">
      <c r="A12" s="7">
        <v>11</v>
      </c>
      <c r="B12" s="3" t="s">
        <v>187</v>
      </c>
      <c r="C12" t="s">
        <v>21</v>
      </c>
      <c r="D12" s="18">
        <v>62.5137</v>
      </c>
      <c r="E12" s="18">
        <f t="shared" si="0"/>
        <v>20.672912927411815</v>
      </c>
      <c r="G12" s="18">
        <f t="shared" si="1"/>
        <v>0</v>
      </c>
      <c r="H12" s="18">
        <f t="shared" si="2"/>
        <v>20.672912927411815</v>
      </c>
    </row>
    <row r="13" spans="1:9" x14ac:dyDescent="0.2">
      <c r="A13" s="7">
        <v>12</v>
      </c>
      <c r="B13" t="s">
        <v>188</v>
      </c>
      <c r="C13" t="s">
        <v>18</v>
      </c>
      <c r="D13" s="18">
        <v>62.408099999999997</v>
      </c>
      <c r="E13" s="18">
        <f t="shared" si="0"/>
        <v>20.637991628478382</v>
      </c>
      <c r="G13" s="18">
        <f t="shared" si="1"/>
        <v>0</v>
      </c>
      <c r="H13" s="18">
        <f t="shared" si="2"/>
        <v>20.637991628478382</v>
      </c>
    </row>
    <row r="14" spans="1:9" x14ac:dyDescent="0.2">
      <c r="A14" s="7">
        <v>13</v>
      </c>
      <c r="B14" t="s">
        <v>189</v>
      </c>
      <c r="C14" t="s">
        <v>128</v>
      </c>
      <c r="D14" s="18">
        <v>61.209400000000002</v>
      </c>
      <c r="E14" s="18">
        <f t="shared" si="0"/>
        <v>20.241588588407353</v>
      </c>
      <c r="G14" s="18">
        <f t="shared" si="1"/>
        <v>0</v>
      </c>
      <c r="H14" s="18">
        <f t="shared" si="2"/>
        <v>20.241588588407353</v>
      </c>
    </row>
    <row r="15" spans="1:9" x14ac:dyDescent="0.2">
      <c r="A15" s="7">
        <v>14</v>
      </c>
      <c r="B15" t="s">
        <v>190</v>
      </c>
      <c r="C15" t="s">
        <v>43</v>
      </c>
      <c r="D15" s="18">
        <v>56.659199999999998</v>
      </c>
      <c r="E15" s="18">
        <f t="shared" si="0"/>
        <v>18.736864209554248</v>
      </c>
      <c r="G15" s="18">
        <f t="shared" si="1"/>
        <v>0</v>
      </c>
      <c r="H15" s="18">
        <f t="shared" si="2"/>
        <v>18.736864209554248</v>
      </c>
    </row>
    <row r="16" spans="1:9" x14ac:dyDescent="0.2">
      <c r="A16" s="7">
        <v>15</v>
      </c>
      <c r="B16" s="3" t="s">
        <v>191</v>
      </c>
      <c r="C16" t="s">
        <v>23</v>
      </c>
      <c r="D16" s="18">
        <v>55.047400000000003</v>
      </c>
      <c r="E16" s="18">
        <f t="shared" si="0"/>
        <v>18.203851429053298</v>
      </c>
      <c r="G16" s="18">
        <f t="shared" si="1"/>
        <v>0</v>
      </c>
      <c r="H16" s="18">
        <f t="shared" si="2"/>
        <v>18.203851429053298</v>
      </c>
    </row>
    <row r="17" spans="1:8" x14ac:dyDescent="0.2">
      <c r="A17" s="7">
        <v>16</v>
      </c>
      <c r="B17" t="s">
        <v>192</v>
      </c>
      <c r="C17" t="s">
        <v>23</v>
      </c>
      <c r="D17" s="18">
        <v>52.871000000000002</v>
      </c>
      <c r="E17" s="18">
        <f t="shared" si="0"/>
        <v>17.484128749141231</v>
      </c>
      <c r="G17" s="18">
        <f t="shared" si="1"/>
        <v>0</v>
      </c>
      <c r="H17" s="18">
        <f t="shared" si="2"/>
        <v>17.484128749141231</v>
      </c>
    </row>
    <row r="18" spans="1:8" x14ac:dyDescent="0.2">
      <c r="A18" s="7">
        <v>17</v>
      </c>
      <c r="B18" t="s">
        <v>193</v>
      </c>
      <c r="C18" t="s">
        <v>30</v>
      </c>
      <c r="D18" s="18">
        <v>49.407200000000003</v>
      </c>
      <c r="E18" s="18">
        <f t="shared" si="0"/>
        <v>16.338670460830521</v>
      </c>
      <c r="G18" s="18">
        <f t="shared" si="1"/>
        <v>0</v>
      </c>
      <c r="H18" s="18">
        <f t="shared" si="2"/>
        <v>16.338670460830521</v>
      </c>
    </row>
    <row r="19" spans="1:8" x14ac:dyDescent="0.2">
      <c r="A19" s="7">
        <v>18</v>
      </c>
      <c r="B19" s="3" t="s">
        <v>194</v>
      </c>
      <c r="C19" s="3" t="s">
        <v>229</v>
      </c>
      <c r="D19" s="18">
        <v>48.128599999999999</v>
      </c>
      <c r="E19" s="18">
        <f t="shared" si="0"/>
        <v>15.915844960676335</v>
      </c>
      <c r="G19" s="18">
        <f t="shared" si="1"/>
        <v>0</v>
      </c>
      <c r="H19" s="18">
        <f t="shared" si="2"/>
        <v>15.915844960676335</v>
      </c>
    </row>
    <row r="20" spans="1:8" x14ac:dyDescent="0.2">
      <c r="A20" s="7">
        <v>19</v>
      </c>
      <c r="B20" s="3" t="s">
        <v>195</v>
      </c>
      <c r="C20" t="s">
        <v>291</v>
      </c>
      <c r="D20" s="18">
        <v>48.0289</v>
      </c>
      <c r="E20" s="18">
        <f t="shared" si="0"/>
        <v>15.882874757043163</v>
      </c>
      <c r="G20" s="18">
        <f t="shared" si="1"/>
        <v>0</v>
      </c>
      <c r="H20" s="18">
        <f t="shared" si="2"/>
        <v>15.882874757043163</v>
      </c>
    </row>
    <row r="21" spans="1:8" x14ac:dyDescent="0.2">
      <c r="A21" s="7">
        <v>20</v>
      </c>
      <c r="B21" t="s">
        <v>196</v>
      </c>
      <c r="C21" t="s">
        <v>1</v>
      </c>
      <c r="D21" s="18">
        <v>45.614400000000003</v>
      </c>
      <c r="E21" s="18">
        <f t="shared" si="0"/>
        <v>15.084413807471538</v>
      </c>
      <c r="G21" s="18">
        <f t="shared" si="1"/>
        <v>0</v>
      </c>
      <c r="H21" s="18">
        <f t="shared" si="2"/>
        <v>15.084413807471538</v>
      </c>
    </row>
    <row r="22" spans="1:8" x14ac:dyDescent="0.2">
      <c r="A22" s="7">
        <v>21</v>
      </c>
      <c r="B22" t="s">
        <v>197</v>
      </c>
      <c r="C22" t="s">
        <v>46</v>
      </c>
      <c r="D22" s="18">
        <v>43.329700000000003</v>
      </c>
      <c r="E22" s="18">
        <f t="shared" si="0"/>
        <v>14.328876954505585</v>
      </c>
      <c r="G22" s="18">
        <f t="shared" si="1"/>
        <v>0</v>
      </c>
      <c r="H22" s="18">
        <f t="shared" si="2"/>
        <v>14.328876954505585</v>
      </c>
    </row>
    <row r="23" spans="1:8" x14ac:dyDescent="0.2">
      <c r="A23" s="7">
        <v>22</v>
      </c>
      <c r="B23" t="s">
        <v>198</v>
      </c>
      <c r="C23" t="s">
        <v>291</v>
      </c>
      <c r="D23" s="18">
        <v>42.682000000000002</v>
      </c>
      <c r="E23" s="18">
        <f t="shared" si="0"/>
        <v>14.114686373831514</v>
      </c>
      <c r="G23" s="18">
        <f t="shared" si="1"/>
        <v>0</v>
      </c>
      <c r="H23" s="18">
        <f t="shared" si="2"/>
        <v>14.114686373831514</v>
      </c>
    </row>
    <row r="24" spans="1:8" x14ac:dyDescent="0.2">
      <c r="A24" s="7">
        <v>23</v>
      </c>
      <c r="B24" t="s">
        <v>199</v>
      </c>
      <c r="C24" t="s">
        <v>1</v>
      </c>
      <c r="D24" s="18">
        <v>42.110900000000001</v>
      </c>
      <c r="E24" s="18">
        <f t="shared" si="0"/>
        <v>13.925826962648927</v>
      </c>
      <c r="G24" s="18">
        <f t="shared" si="1"/>
        <v>0</v>
      </c>
      <c r="H24" s="18">
        <f t="shared" si="2"/>
        <v>13.925826962648927</v>
      </c>
    </row>
    <row r="25" spans="1:8" x14ac:dyDescent="0.2">
      <c r="A25" s="7">
        <v>24</v>
      </c>
      <c r="B25" t="s">
        <v>200</v>
      </c>
      <c r="C25" t="s">
        <v>138</v>
      </c>
      <c r="D25" s="18">
        <v>39.677799999999998</v>
      </c>
      <c r="E25" s="18">
        <f t="shared" si="0"/>
        <v>13.121215102469705</v>
      </c>
      <c r="G25" s="18">
        <f t="shared" si="1"/>
        <v>0</v>
      </c>
      <c r="H25" s="18">
        <f t="shared" si="2"/>
        <v>13.121215102469705</v>
      </c>
    </row>
    <row r="26" spans="1:8" x14ac:dyDescent="0.2">
      <c r="A26" s="7">
        <v>25</v>
      </c>
      <c r="B26" t="s">
        <v>203</v>
      </c>
      <c r="C26" t="s">
        <v>21</v>
      </c>
      <c r="D26" s="18">
        <v>36.664000000000001</v>
      </c>
      <c r="E26" s="18">
        <f t="shared" si="0"/>
        <v>12.124569167568497</v>
      </c>
      <c r="G26" s="18">
        <f t="shared" si="1"/>
        <v>0</v>
      </c>
      <c r="H26" s="18">
        <f t="shared" si="2"/>
        <v>12.124569167568497</v>
      </c>
    </row>
    <row r="27" spans="1:8" x14ac:dyDescent="0.2">
      <c r="A27" s="7">
        <v>26</v>
      </c>
      <c r="B27" t="s">
        <v>204</v>
      </c>
      <c r="C27" t="s">
        <v>43</v>
      </c>
      <c r="D27" s="18">
        <v>36.572000000000003</v>
      </c>
      <c r="E27" s="18">
        <f t="shared" si="0"/>
        <v>12.094145308649223</v>
      </c>
      <c r="G27" s="18">
        <f t="shared" si="1"/>
        <v>0</v>
      </c>
      <c r="H27" s="18">
        <f t="shared" si="2"/>
        <v>12.094145308649223</v>
      </c>
    </row>
    <row r="28" spans="1:8" x14ac:dyDescent="0.2">
      <c r="A28" s="7">
        <v>27</v>
      </c>
      <c r="B28" t="s">
        <v>201</v>
      </c>
      <c r="C28" t="s">
        <v>138</v>
      </c>
      <c r="D28" s="18">
        <v>35.192300000000003</v>
      </c>
      <c r="E28" s="18">
        <f t="shared" si="0"/>
        <v>11.637886633095702</v>
      </c>
      <c r="G28" s="18">
        <f t="shared" si="1"/>
        <v>0</v>
      </c>
      <c r="H28" s="18">
        <f t="shared" si="2"/>
        <v>11.637886633095702</v>
      </c>
    </row>
    <row r="29" spans="1:8" x14ac:dyDescent="0.2">
      <c r="A29" s="7">
        <v>28</v>
      </c>
      <c r="B29" t="s">
        <v>202</v>
      </c>
      <c r="C29" t="s">
        <v>138</v>
      </c>
      <c r="D29" s="18">
        <v>35.034100000000002</v>
      </c>
      <c r="E29" s="18">
        <f t="shared" si="0"/>
        <v>11.585570823519298</v>
      </c>
      <c r="G29" s="18">
        <f t="shared" si="1"/>
        <v>0</v>
      </c>
      <c r="H29" s="18">
        <f t="shared" si="2"/>
        <v>11.585570823519298</v>
      </c>
    </row>
    <row r="30" spans="1:8" x14ac:dyDescent="0.2">
      <c r="A30" s="7">
        <v>29</v>
      </c>
      <c r="B30" t="s">
        <v>205</v>
      </c>
      <c r="C30" t="s">
        <v>21</v>
      </c>
      <c r="D30" s="18">
        <v>33.776000000000003</v>
      </c>
      <c r="E30" s="18">
        <f t="shared" si="0"/>
        <v>11.169524552798212</v>
      </c>
      <c r="G30" s="18">
        <f t="shared" si="1"/>
        <v>0</v>
      </c>
      <c r="H30" s="18">
        <f t="shared" si="2"/>
        <v>11.169524552798212</v>
      </c>
    </row>
    <row r="31" spans="1:8" x14ac:dyDescent="0.2">
      <c r="A31" s="7">
        <v>30</v>
      </c>
      <c r="B31" t="s">
        <v>206</v>
      </c>
      <c r="C31" s="3" t="s">
        <v>229</v>
      </c>
      <c r="D31" s="18">
        <v>33.489600000000003</v>
      </c>
      <c r="E31" s="18">
        <f t="shared" si="0"/>
        <v>11.074813757206032</v>
      </c>
      <c r="G31" s="18">
        <f t="shared" si="1"/>
        <v>0</v>
      </c>
      <c r="H31" s="18">
        <f t="shared" si="2"/>
        <v>11.074813757206032</v>
      </c>
    </row>
    <row r="32" spans="1:8" x14ac:dyDescent="0.2">
      <c r="A32" s="7">
        <v>31</v>
      </c>
      <c r="B32" t="s">
        <v>208</v>
      </c>
      <c r="C32" t="s">
        <v>30</v>
      </c>
      <c r="D32" s="18">
        <v>30.1812</v>
      </c>
      <c r="E32" s="18">
        <f t="shared" si="0"/>
        <v>9.9807453349394049</v>
      </c>
      <c r="G32" s="18">
        <f t="shared" si="1"/>
        <v>0</v>
      </c>
      <c r="H32" s="18">
        <f t="shared" si="2"/>
        <v>9.9807453349394049</v>
      </c>
    </row>
    <row r="33" spans="1:8" x14ac:dyDescent="0.2">
      <c r="A33" s="7">
        <v>32</v>
      </c>
      <c r="B33" t="s">
        <v>207</v>
      </c>
      <c r="C33" t="s">
        <v>23</v>
      </c>
      <c r="D33" s="18">
        <v>30.139700000000001</v>
      </c>
      <c r="E33" s="18">
        <f t="shared" si="0"/>
        <v>9.9670215290138628</v>
      </c>
      <c r="G33" s="18">
        <f t="shared" si="1"/>
        <v>0</v>
      </c>
      <c r="H33" s="18">
        <f t="shared" si="2"/>
        <v>9.9670215290138628</v>
      </c>
    </row>
    <row r="34" spans="1:8" x14ac:dyDescent="0.2">
      <c r="A34" s="7">
        <v>33</v>
      </c>
      <c r="B34" t="s">
        <v>209</v>
      </c>
      <c r="C34" t="s">
        <v>28</v>
      </c>
      <c r="D34" s="18">
        <v>27.882100000000001</v>
      </c>
      <c r="E34" s="18">
        <f t="shared" si="0"/>
        <v>9.220446486664347</v>
      </c>
      <c r="G34" s="18">
        <f t="shared" si="1"/>
        <v>0</v>
      </c>
      <c r="H34" s="18">
        <f t="shared" si="2"/>
        <v>9.220446486664347</v>
      </c>
    </row>
    <row r="35" spans="1:8" x14ac:dyDescent="0.2">
      <c r="A35" s="7">
        <v>34</v>
      </c>
      <c r="B35" s="26" t="s">
        <v>210</v>
      </c>
      <c r="C35" s="26" t="s">
        <v>138</v>
      </c>
      <c r="D35" s="27">
        <v>26.313800000000001</v>
      </c>
      <c r="E35" s="27">
        <f t="shared" si="0"/>
        <v>8.7018189003263124</v>
      </c>
      <c r="F35" s="26"/>
      <c r="G35" s="27">
        <f t="shared" si="1"/>
        <v>0</v>
      </c>
      <c r="H35" s="27">
        <f t="shared" si="2"/>
        <v>8.7018189003263124</v>
      </c>
    </row>
    <row r="36" spans="1:8" x14ac:dyDescent="0.2">
      <c r="A36" s="7">
        <v>35</v>
      </c>
      <c r="B36" t="s">
        <v>211</v>
      </c>
      <c r="C36" t="s">
        <v>128</v>
      </c>
      <c r="D36" s="18">
        <v>24.568000000000001</v>
      </c>
      <c r="E36" s="18">
        <f t="shared" si="0"/>
        <v>8.1244931079211984</v>
      </c>
      <c r="G36" s="18">
        <f t="shared" si="1"/>
        <v>0</v>
      </c>
      <c r="H36" s="18">
        <f t="shared" si="2"/>
        <v>8.1244931079211984</v>
      </c>
    </row>
    <row r="37" spans="1:8" x14ac:dyDescent="0.2">
      <c r="A37" s="7">
        <v>36</v>
      </c>
      <c r="B37" s="3" t="s">
        <v>296</v>
      </c>
      <c r="C37" s="3" t="s">
        <v>21</v>
      </c>
      <c r="D37" s="18">
        <v>23.398299999999999</v>
      </c>
      <c r="E37" s="18">
        <f t="shared" si="0"/>
        <v>7.7376801972921108</v>
      </c>
      <c r="G37" s="18">
        <f t="shared" si="1"/>
        <v>0</v>
      </c>
      <c r="H37" s="18">
        <f t="shared" si="2"/>
        <v>7.7376801972921108</v>
      </c>
    </row>
    <row r="38" spans="1:8" x14ac:dyDescent="0.2">
      <c r="A38" s="7">
        <v>37</v>
      </c>
      <c r="B38" t="s">
        <v>212</v>
      </c>
      <c r="C38" t="s">
        <v>213</v>
      </c>
      <c r="D38" s="18">
        <v>21.855699999999999</v>
      </c>
      <c r="E38" s="18">
        <f t="shared" si="0"/>
        <v>7.227551449804352</v>
      </c>
      <c r="G38" s="18">
        <f t="shared" si="1"/>
        <v>0</v>
      </c>
      <c r="H38" s="18">
        <f t="shared" si="2"/>
        <v>7.227551449804352</v>
      </c>
    </row>
    <row r="39" spans="1:8" x14ac:dyDescent="0.2">
      <c r="A39" s="7">
        <v>38</v>
      </c>
      <c r="B39" t="s">
        <v>270</v>
      </c>
      <c r="C39" t="s">
        <v>239</v>
      </c>
      <c r="D39" s="18">
        <v>17.709900000000001</v>
      </c>
      <c r="E39" s="18">
        <f t="shared" si="0"/>
        <v>5.856559772548585</v>
      </c>
      <c r="G39" s="18">
        <f t="shared" si="1"/>
        <v>0</v>
      </c>
      <c r="H39" s="18">
        <f t="shared" si="2"/>
        <v>5.856559772548585</v>
      </c>
    </row>
    <row r="40" spans="1:8" x14ac:dyDescent="0.2">
      <c r="A40" s="7">
        <v>39</v>
      </c>
      <c r="B40" t="s">
        <v>272</v>
      </c>
      <c r="C40" t="s">
        <v>213</v>
      </c>
      <c r="D40" s="18">
        <v>11.754300000000001</v>
      </c>
      <c r="E40" s="18">
        <f t="shared" si="0"/>
        <v>3.8870778792916867</v>
      </c>
      <c r="G40" s="18">
        <f t="shared" si="1"/>
        <v>0</v>
      </c>
      <c r="H40" s="18">
        <f t="shared" si="2"/>
        <v>3.8870778792916867</v>
      </c>
    </row>
    <row r="41" spans="1:8" x14ac:dyDescent="0.2">
      <c r="A41" s="7">
        <v>40</v>
      </c>
      <c r="B41" t="s">
        <v>271</v>
      </c>
      <c r="C41" t="s">
        <v>260</v>
      </c>
      <c r="D41" s="18">
        <v>10.973699999999999</v>
      </c>
      <c r="E41" s="18">
        <f t="shared" si="0"/>
        <v>3.6289380502440105</v>
      </c>
      <c r="G41" s="18">
        <f t="shared" si="1"/>
        <v>0</v>
      </c>
      <c r="H41" s="18">
        <f t="shared" si="2"/>
        <v>3.6289380502440105</v>
      </c>
    </row>
    <row r="42" spans="1:8" x14ac:dyDescent="0.2">
      <c r="A42" s="7">
        <v>41</v>
      </c>
      <c r="B42" t="s">
        <v>273</v>
      </c>
      <c r="C42" t="s">
        <v>257</v>
      </c>
      <c r="D42" s="18">
        <v>9.3585999999999991</v>
      </c>
      <c r="E42" s="18">
        <f t="shared" si="0"/>
        <v>3.0948339791513888</v>
      </c>
      <c r="G42" s="18">
        <f t="shared" si="1"/>
        <v>0</v>
      </c>
      <c r="H42" s="18">
        <f t="shared" si="2"/>
        <v>3.0948339791513888</v>
      </c>
    </row>
    <row r="43" spans="1:8" x14ac:dyDescent="0.2">
      <c r="A43" s="7">
        <v>42</v>
      </c>
      <c r="B43" t="s">
        <v>274</v>
      </c>
      <c r="C43" t="s">
        <v>260</v>
      </c>
      <c r="D43" s="18">
        <v>5.2906000000000004</v>
      </c>
      <c r="E43" s="18">
        <f t="shared" si="0"/>
        <v>1.7495703043295303</v>
      </c>
      <c r="G43" s="18">
        <f t="shared" si="1"/>
        <v>0</v>
      </c>
      <c r="H43" s="18">
        <f t="shared" si="2"/>
        <v>1.7495703043295303</v>
      </c>
    </row>
    <row r="44" spans="1:8" s="24" customFormat="1" x14ac:dyDescent="0.2">
      <c r="A44" s="7">
        <v>43</v>
      </c>
      <c r="B44" s="24" t="s">
        <v>275</v>
      </c>
      <c r="C44" s="24" t="s">
        <v>260</v>
      </c>
      <c r="D44" s="25">
        <v>3.5916999999999999</v>
      </c>
      <c r="E44" s="25">
        <f t="shared" si="0"/>
        <v>1.1877540660908732</v>
      </c>
      <c r="G44" s="25">
        <f t="shared" si="1"/>
        <v>0</v>
      </c>
      <c r="H44" s="25">
        <f t="shared" si="2"/>
        <v>1.1877540660908732</v>
      </c>
    </row>
    <row r="46" spans="1:8" x14ac:dyDescent="0.2">
      <c r="G46" s="18">
        <f>60/43</f>
        <v>1.3953488372093024</v>
      </c>
    </row>
  </sheetData>
  <sortState ref="B2:I44">
    <sortCondition descending="1" ref="E2:E44"/>
    <sortCondition ref="B2:B44"/>
  </sortState>
  <phoneticPr fontId="4" type="noConversion"/>
  <printOptions gridLines="1"/>
  <pageMargins left="0.25" right="0.25" top="0.75" bottom="0.75" header="0.3" footer="0.3"/>
  <pageSetup scale="96" orientation="portrait" horizontalDpi="4294967292" verticalDpi="4294967292" r:id="rId1"/>
  <headerFooter alignWithMargins="0">
    <oddHeader>&amp;C&amp;"Verdana,Bold"&amp;14Women's Sabre</oddHeader>
    <oddFooter>&amp;R&amp;D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/>
  </sheetViews>
  <sheetFormatPr defaultRowHeight="12.75" x14ac:dyDescent="0.2"/>
  <cols>
    <col min="1" max="16384" width="9" style="8"/>
  </cols>
  <sheetData>
    <row r="1" spans="1:5" x14ac:dyDescent="0.2">
      <c r="B1" s="12" t="s">
        <v>216</v>
      </c>
      <c r="C1" s="12" t="s">
        <v>217</v>
      </c>
      <c r="D1" s="12" t="s">
        <v>218</v>
      </c>
      <c r="E1" s="12" t="s">
        <v>219</v>
      </c>
    </row>
    <row r="2" spans="1:5" x14ac:dyDescent="0.2">
      <c r="A2" s="12" t="s">
        <v>9</v>
      </c>
      <c r="B2" s="12">
        <v>7</v>
      </c>
      <c r="C2" s="12">
        <v>4</v>
      </c>
      <c r="D2" s="12">
        <v>8</v>
      </c>
      <c r="E2" s="12">
        <v>3</v>
      </c>
    </row>
    <row r="3" spans="1:5" x14ac:dyDescent="0.2">
      <c r="A3" s="12" t="s">
        <v>7</v>
      </c>
      <c r="B3" s="12">
        <v>7</v>
      </c>
      <c r="C3" s="12">
        <v>4</v>
      </c>
      <c r="D3" s="12">
        <v>9</v>
      </c>
      <c r="E3" s="12">
        <v>2</v>
      </c>
    </row>
    <row r="4" spans="1:5" x14ac:dyDescent="0.2">
      <c r="A4" s="12" t="s">
        <v>8</v>
      </c>
      <c r="B4" s="12">
        <v>7</v>
      </c>
      <c r="C4" s="12">
        <v>4</v>
      </c>
      <c r="D4" s="12">
        <v>9</v>
      </c>
      <c r="E4" s="12">
        <v>2</v>
      </c>
    </row>
    <row r="5" spans="1:5" x14ac:dyDescent="0.2">
      <c r="A5" s="12" t="s">
        <v>4</v>
      </c>
      <c r="B5" s="12">
        <v>7</v>
      </c>
      <c r="C5" s="12">
        <v>5</v>
      </c>
      <c r="D5" s="12">
        <v>8</v>
      </c>
      <c r="E5" s="12">
        <v>2</v>
      </c>
    </row>
    <row r="6" spans="1:5" x14ac:dyDescent="0.2">
      <c r="A6" s="12" t="s">
        <v>6</v>
      </c>
      <c r="B6" s="12">
        <v>7</v>
      </c>
      <c r="C6" s="12">
        <v>4</v>
      </c>
      <c r="D6" s="12">
        <v>9</v>
      </c>
      <c r="E6" s="12">
        <v>2</v>
      </c>
    </row>
    <row r="7" spans="1:5" x14ac:dyDescent="0.2">
      <c r="A7" s="12" t="s">
        <v>5</v>
      </c>
      <c r="B7" s="12">
        <v>7</v>
      </c>
      <c r="C7" s="12">
        <v>4</v>
      </c>
      <c r="D7" s="12">
        <v>9</v>
      </c>
      <c r="E7" s="12">
        <v>2</v>
      </c>
    </row>
    <row r="10" spans="1:5" x14ac:dyDescent="0.2">
      <c r="A10" s="12" t="s">
        <v>9</v>
      </c>
      <c r="B10" s="12">
        <v>34</v>
      </c>
      <c r="C10" s="12"/>
      <c r="D10" s="12">
        <v>37</v>
      </c>
      <c r="E10" s="12">
        <v>11</v>
      </c>
    </row>
    <row r="11" spans="1:5" x14ac:dyDescent="0.2">
      <c r="A11" s="12" t="s">
        <v>7</v>
      </c>
      <c r="B11" s="12">
        <v>35</v>
      </c>
      <c r="C11" s="12"/>
      <c r="D11" s="12">
        <v>38</v>
      </c>
      <c r="E11" s="12">
        <v>10</v>
      </c>
    </row>
    <row r="12" spans="1:5" x14ac:dyDescent="0.2">
      <c r="A12" s="12" t="s">
        <v>8</v>
      </c>
      <c r="B12" s="12">
        <v>32</v>
      </c>
      <c r="C12" s="12"/>
      <c r="D12" s="12">
        <v>37</v>
      </c>
      <c r="E12" s="12">
        <v>11</v>
      </c>
    </row>
    <row r="13" spans="1:5" x14ac:dyDescent="0.2">
      <c r="A13" s="12" t="s">
        <v>4</v>
      </c>
      <c r="B13" s="12">
        <v>36</v>
      </c>
      <c r="C13" s="12">
        <v>16</v>
      </c>
      <c r="D13" s="12">
        <v>56</v>
      </c>
      <c r="E13" s="12">
        <v>7</v>
      </c>
    </row>
    <row r="14" spans="1:5" x14ac:dyDescent="0.2">
      <c r="A14" s="12" t="s">
        <v>6</v>
      </c>
      <c r="B14" s="12">
        <v>36</v>
      </c>
      <c r="C14" s="12">
        <v>20</v>
      </c>
      <c r="D14" s="12">
        <v>46</v>
      </c>
      <c r="E14" s="12">
        <v>10</v>
      </c>
    </row>
    <row r="15" spans="1:5" x14ac:dyDescent="0.2">
      <c r="A15" s="12" t="s">
        <v>5</v>
      </c>
      <c r="B15" s="12">
        <v>35</v>
      </c>
      <c r="C15" s="12">
        <v>16</v>
      </c>
      <c r="D15" s="12">
        <v>43</v>
      </c>
      <c r="E15" s="12">
        <v>10</v>
      </c>
    </row>
  </sheetData>
  <printOptions horizontalCentered="1"/>
  <pageMargins left="0.7" right="0.7" top="0.75" bottom="0.75" header="0.3" footer="0.3"/>
  <pageSetup orientation="portrait" horizontalDpi="0" verticalDpi="0" r:id="rId1"/>
  <headerFooter>
    <oddHeader>&amp;C&amp;"Verdana,Bold"&amp;14Regional Weapon Allocations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</vt:lpstr>
      <vt:lpstr>MF</vt:lpstr>
      <vt:lpstr>MS</vt:lpstr>
      <vt:lpstr>WE</vt:lpstr>
      <vt:lpstr>WF</vt:lpstr>
      <vt:lpstr>WS</vt:lpstr>
      <vt:lpstr>Allocations</vt:lpstr>
      <vt:lpstr>ME!Print_Area</vt:lpstr>
      <vt:lpstr>MF!Print_Area</vt:lpstr>
      <vt:lpstr>MS!Print_Area</vt:lpstr>
      <vt:lpstr>WE!Print_Area</vt:lpstr>
      <vt:lpstr>WF!Print_Area</vt:lpstr>
      <vt:lpstr>WS!Print_Area</vt:lpstr>
    </vt:vector>
  </TitlesOfParts>
  <Company>Vassar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Vassar College</dc:creator>
  <cp:lastModifiedBy>George Masin</cp:lastModifiedBy>
  <cp:lastPrinted>2013-03-06T20:56:11Z</cp:lastPrinted>
  <dcterms:created xsi:type="dcterms:W3CDTF">2012-03-06T21:18:38Z</dcterms:created>
  <dcterms:modified xsi:type="dcterms:W3CDTF">2013-03-10T05:17:27Z</dcterms:modified>
</cp:coreProperties>
</file>